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120" yWindow="60" windowWidth="28640" windowHeight="14500"/>
  </bookViews>
  <sheets>
    <sheet name="TA (By Operator)" sheetId="2" r:id="rId1"/>
    <sheet name="TA (Totals by State)" sheetId="3" r:id="rId2"/>
  </sheets>
  <definedNames>
    <definedName name="_xlnm.Print_Area" localSheetId="1">'TA (Totals by State)'!$A$1:$D$80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3" l="1"/>
  <c r="C179" i="2"/>
  <c r="C183" i="2"/>
  <c r="C68" i="3"/>
  <c r="C72" i="3"/>
</calcChain>
</file>

<file path=xl/sharedStrings.xml><?xml version="1.0" encoding="utf-8"?>
<sst xmlns="http://schemas.openxmlformats.org/spreadsheetml/2006/main" count="259" uniqueCount="197">
  <si>
    <t>FHWA, HCFB-11</t>
  </si>
  <si>
    <t>U.S. DEPARTMENT OF TRANSPORTATION</t>
  </si>
  <si>
    <t>TA</t>
  </si>
  <si>
    <t>FEDERAL HIGHWAY ADMINISTRATION</t>
  </si>
  <si>
    <t>Estimated Annual Ferry</t>
  </si>
  <si>
    <t>State/Entity</t>
  </si>
  <si>
    <t>Boats Program Allocations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</si>
  <si>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</si>
  <si>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</si>
  <si>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</si>
  <si>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</si>
  <si>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</si>
  <si>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</si>
  <si>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</si>
  <si>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</si>
  <si>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</si>
  <si>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</si>
  <si>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</si>
  <si>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</si>
  <si>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</si>
  <si>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</si>
  <si>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</si>
  <si>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</si>
  <si>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</si>
  <si>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</si>
  <si>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</si>
  <si>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</si>
  <si>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</si>
  <si>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</si>
  <si>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</si>
  <si>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</si>
  <si>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</si>
  <si>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</si>
  <si>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</si>
  <si>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</si>
  <si>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</si>
  <si>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</si>
  <si>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</si>
  <si>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</si>
  <si>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</si>
  <si>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</si>
  <si>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</si>
  <si>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</si>
  <si>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</si>
  <si>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</si>
  <si>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</si>
  <si>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</si>
  <si>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</si>
  <si>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</si>
  <si>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</si>
  <si>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</si>
  <si>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</si>
  <si>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</si>
  <si>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</si>
  <si>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</si>
  <si>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</si>
  <si>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</si>
  <si>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</si>
  <si>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</si>
  <si>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</si>
  <si>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</t>
  </si>
  <si>
    <t xml:space="preserve">  total for operators in a State for which at least one operator in that State is eligible to receive allocations under the Ferry Boats Program.</t>
  </si>
  <si>
    <t xml:space="preserve">Disclaimer:  This technical assistance is provided in response to a Congressional request and is not intended to reflect </t>
  </si>
  <si>
    <t>the viewpoint or policies of any element of the Department of Transportation or the Administration. </t>
  </si>
  <si>
    <t>(Total Amounts by State Allocated to Eligible Ferry Boats Operators in Each State)</t>
  </si>
  <si>
    <t>Estimated Total Annual Ferry</t>
  </si>
  <si>
    <t>State</t>
  </si>
  <si>
    <t>To Operators in Each State</t>
  </si>
  <si>
    <t xml:space="preserve">* $80 million funding level with the assumption of a 5% lop-off for each of fiscal years 2016 </t>
  </si>
  <si>
    <t xml:space="preserve">  operator in that State is eligible to receive allocations under the Ferry Boats Program.</t>
  </si>
  <si>
    <t>Disclaimer:  This technical assistance is provided in response to a Congressional request</t>
  </si>
  <si>
    <t xml:space="preserve">and is not intended to reflect the viewpoint or policies of any element of the Department of </t>
  </si>
  <si>
    <t>Transportation or the Administration. </t>
  </si>
  <si>
    <t xml:space="preserve"> Mobile Bay Ferry </t>
  </si>
  <si>
    <t xml:space="preserve"> Gees Bend Ferry </t>
  </si>
  <si>
    <t xml:space="preserve"> Monroe County Engineers Office </t>
  </si>
  <si>
    <t xml:space="preserve"> Alaska Marine Highway System </t>
  </si>
  <si>
    <t xml:space="preserve"> Inter-Island Ferry Authority </t>
  </si>
  <si>
    <t xml:space="preserve"> Ketchikan Gateway Borough </t>
  </si>
  <si>
    <t xml:space="preserve"> Halibut Cove Ferry Narrows Company Inc. </t>
  </si>
  <si>
    <t xml:space="preserve"> State of Arkansas Operated Ferries</t>
  </si>
  <si>
    <t xml:space="preserve"> Angel Island - Tiburon Ferry Co. </t>
  </si>
  <si>
    <t xml:space="preserve"> CALTRANS Operated Ferries</t>
  </si>
  <si>
    <t xml:space="preserve"> Catalina Express Total</t>
  </si>
  <si>
    <t xml:space="preserve"> Chemehuevi Indian Tribe </t>
  </si>
  <si>
    <t xml:space="preserve"> Golden Gate Bridge Highway and Transportation District </t>
  </si>
  <si>
    <t xml:space="preserve"> Humboldt County Public Works </t>
  </si>
  <si>
    <t xml:space="preserve"> Island Packers Corp. - Channel Islands National Park </t>
  </si>
  <si>
    <t xml:space="preserve"> Long Beach Transit </t>
  </si>
  <si>
    <t xml:space="preserve"> San Francisco Bay Area WETA </t>
  </si>
  <si>
    <t xml:space="preserve"> San Joaquin County Department of Public Works </t>
  </si>
  <si>
    <t xml:space="preserve"> Connecticut DOT Bureau of Aviation and Ports </t>
  </si>
  <si>
    <t xml:space="preserve"> Fishers Island Ferry District </t>
  </si>
  <si>
    <t xml:space="preserve"> The Town of Greenwich CT </t>
  </si>
  <si>
    <t xml:space="preserve"> Delaware DOT Operated Ferries</t>
  </si>
  <si>
    <t xml:space="preserve"> Caladesi Island Ferries </t>
  </si>
  <si>
    <t xml:space="preserve"> Hontoon Island State Park </t>
  </si>
  <si>
    <t xml:space="preserve"> Mayport Ferry </t>
  </si>
  <si>
    <t xml:space="preserve"> National Park Service (Fort Matanzas) </t>
  </si>
  <si>
    <t xml:space="preserve"> Putnam County Public Works </t>
  </si>
  <si>
    <t xml:space="preserve"> Cumberland Island National Seashore </t>
  </si>
  <si>
    <t xml:space="preserve"> Savannah Belle Ferry </t>
  </si>
  <si>
    <t xml:space="preserve"> State of Georgia Department of Natural Resources </t>
  </si>
  <si>
    <t xml:space="preserve"> Expeditions Maui - Lanai Ferry  </t>
  </si>
  <si>
    <t xml:space="preserve"> Illinois Department of Transportation Operated Ferries</t>
  </si>
  <si>
    <t xml:space="preserve"> Lonnie Ray Lewis Inc. DBA/Cave in Rock Ferry </t>
  </si>
  <si>
    <t xml:space="preserve"> Rock Island County Metropolitan Mass Transit District </t>
  </si>
  <si>
    <t xml:space="preserve"> Augusta Ferry Authority Inc. </t>
  </si>
  <si>
    <t xml:space="preserve"> Butler County </t>
  </si>
  <si>
    <t xml:space="preserve"> Kentucky Department of Highways Operated Ferries</t>
  </si>
  <si>
    <t xml:space="preserve"> U.S. Department of the Interior Mammoth Cave National Park </t>
  </si>
  <si>
    <t xml:space="preserve"> Valley View Ferry Authority </t>
  </si>
  <si>
    <t xml:space="preserve"> Louisiana Department of Transportation  and  Development Operated Ferries</t>
  </si>
  <si>
    <t xml:space="preserve"> Plaquemines Parish Ferry Department </t>
  </si>
  <si>
    <t xml:space="preserve"> Casco Bay Island Transit District </t>
  </si>
  <si>
    <t xml:space="preserve"> State of Maine Operated Ferries</t>
  </si>
  <si>
    <t xml:space="preserve"> Town of Frye Island Ferry Service </t>
  </si>
  <si>
    <t xml:space="preserve"> Wicomico County - Road Division </t>
  </si>
  <si>
    <t xml:space="preserve"> Water Transportation Alternatives Inc. - MBTA </t>
  </si>
  <si>
    <t xml:space="preserve"> Woods Hole Marthas Vineyard and Nantucket Steamship Authority </t>
  </si>
  <si>
    <t xml:space="preserve"> Beaver Island Boat Co. </t>
  </si>
  <si>
    <t xml:space="preserve"> Eastern U. P. Transportation Authority </t>
  </si>
  <si>
    <t xml:space="preserve"> Grand Island Ferry Service </t>
  </si>
  <si>
    <t xml:space="preserve"> Isle Royale National Park Operated Ferry (Ranger III) </t>
  </si>
  <si>
    <t xml:space="preserve"> Manitou Island Transit </t>
  </si>
  <si>
    <t xml:space="preserve"> Plaunt Transportation Company Inc. </t>
  </si>
  <si>
    <t xml:space="preserve"> The Isle Royale Line </t>
  </si>
  <si>
    <t xml:space="preserve"> Grand Portage-Isle Royale Transportation Line Inc. </t>
  </si>
  <si>
    <t xml:space="preserve"> Ship Island Ferry </t>
  </si>
  <si>
    <t xml:space="preserve"> Warren County Road Department </t>
  </si>
  <si>
    <t xml:space="preserve"> Canton Ferry </t>
  </si>
  <si>
    <t xml:space="preserve"> Mississippi County Port Authority </t>
  </si>
  <si>
    <t xml:space="preserve"> Ozark National Park Service </t>
  </si>
  <si>
    <t xml:space="preserve"> Ste. Genevieve - Modoc Ferry Inc. </t>
  </si>
  <si>
    <t xml:space="preserve"> Chouteau County </t>
  </si>
  <si>
    <t xml:space="preserve"> Blaine County Road Department  </t>
  </si>
  <si>
    <t xml:space="preserve"> Cape May - Lewes Ferry </t>
  </si>
  <si>
    <t xml:space="preserve"> Delaware River Port Authority </t>
  </si>
  <si>
    <t xml:space="preserve"> New York Waterway </t>
  </si>
  <si>
    <t xml:space="preserve"> Statue Cruises </t>
  </si>
  <si>
    <t xml:space="preserve"> Seastreak, LLC - Sandy Hook Service </t>
  </si>
  <si>
    <t xml:space="preserve"> Davis Park Ferry Co. </t>
  </si>
  <si>
    <t xml:space="preserve"> Fire Island Ferries Inc. </t>
  </si>
  <si>
    <t xml:space="preserve"> Governors Island - Harbor Ferry Services LLC </t>
  </si>
  <si>
    <t xml:space="preserve"> New York City DOT Ferry Division </t>
  </si>
  <si>
    <t xml:space="preserve"> North Ferry Company Inc </t>
  </si>
  <si>
    <t xml:space="preserve"> Sayville Ferry Service Inc. </t>
  </si>
  <si>
    <t xml:space="preserve"> Bemus Point - Stowe Ferry - Sea Lion Project Ltd. </t>
  </si>
  <si>
    <t xml:space="preserve"> South Ferry Inc. </t>
  </si>
  <si>
    <t xml:space="preserve"> Cape Lookout NPS Ferry Services</t>
  </si>
  <si>
    <t xml:space="preserve"> North Carolina DOT Operated Ferries</t>
  </si>
  <si>
    <t xml:space="preserve"> Jet Express Port Clinton/Sandusky/Inter-island </t>
  </si>
  <si>
    <t xml:space="preserve"> Kelleys Island Ferry Boat Lines Inc. </t>
  </si>
  <si>
    <t xml:space="preserve"> Miller Boat Line Inc. Catawba Ferries </t>
  </si>
  <si>
    <t xml:space="preserve"> Owen Sound Transportation - Sandusky to Pelee Island </t>
  </si>
  <si>
    <t xml:space="preserve"> Sonnys Boat Line Inc. Put-in-Bay - Middle Bass Ferry </t>
  </si>
  <si>
    <t xml:space="preserve"> Central Oklahoma Transportation and Parking Authority </t>
  </si>
  <si>
    <t xml:space="preserve"> Clackamas County Department of Transportation  and  Development </t>
  </si>
  <si>
    <t xml:space="preserve"> Marion County Department of Public Works </t>
  </si>
  <si>
    <t xml:space="preserve"> Fayette County Bridge Dept. </t>
  </si>
  <si>
    <t xml:space="preserve"> Erie – Western PA Port Authority </t>
  </si>
  <si>
    <t xml:space="preserve"> Puerto Rico MaritimeTransport Authority </t>
  </si>
  <si>
    <t xml:space="preserve"> Interstate Navigation Co. - Block Island Ferry </t>
  </si>
  <si>
    <t xml:space="preserve"> National Park Service - Fort Sumter Ferry</t>
  </si>
  <si>
    <t xml:space="preserve"> Georgetown County School District </t>
  </si>
  <si>
    <t xml:space="preserve"> J&amp;W Corp/Beufort County DuFuskie Island Ferry </t>
  </si>
  <si>
    <t xml:space="preserve"> SC Dept of Natural Resources </t>
  </si>
  <si>
    <t xml:space="preserve"> Tennessee Department of Transportation </t>
  </si>
  <si>
    <t xml:space="preserve"> Harris County </t>
  </si>
  <si>
    <t xml:space="preserve"> Texas Department of Transportation </t>
  </si>
  <si>
    <t xml:space="preserve"> Halls Ferry </t>
  </si>
  <si>
    <t xml:space="preserve"> Lake Champlain Transportation Co. </t>
  </si>
  <si>
    <t xml:space="preserve"> Virgin Islands DPW </t>
  </si>
  <si>
    <t xml:space="preserve"> Transportation District Commission of Hampton Roads</t>
  </si>
  <si>
    <t xml:space="preserve"> Virginia Department of Transportation Operated Ferries</t>
  </si>
  <si>
    <t xml:space="preserve"> Colville Confederated Tribes (Inchelium-Gifford Ferry) </t>
  </si>
  <si>
    <t xml:space="preserve"> King County Ferry District </t>
  </si>
  <si>
    <t xml:space="preserve"> Kitsap Transit </t>
  </si>
  <si>
    <t xml:space="preserve"> Lake Chelan Ferry Company </t>
  </si>
  <si>
    <t xml:space="preserve"> Pierce County Public Works and Utilities </t>
  </si>
  <si>
    <t xml:space="preserve"> Skagit County Department of Public Works </t>
  </si>
  <si>
    <t xml:space="preserve"> Wahkiakum County </t>
  </si>
  <si>
    <t xml:space="preserve"> Washington State Ferries Washington State DOT </t>
  </si>
  <si>
    <t xml:space="preserve"> Whatcom County Public Works Department </t>
  </si>
  <si>
    <t xml:space="preserve"> City of Sistersville </t>
  </si>
  <si>
    <t xml:space="preserve"> Cassville Car Ferry/ Cassville Tourism </t>
  </si>
  <si>
    <t xml:space="preserve"> Wisconsin Department of Transportation SW Region Operated Ferries</t>
  </si>
  <si>
    <t>Subtotal</t>
  </si>
  <si>
    <t>Lop-off</t>
  </si>
  <si>
    <t>(FY 2016 THROUGH FY 2020)</t>
  </si>
  <si>
    <t xml:space="preserve">* $80 million funding level with the assumption of a 5% lop-off for each of fiscal years 2016 through 2020, with a miminum of $100,000 </t>
  </si>
  <si>
    <t xml:space="preserve">  through 2020, with a miminum of $100,000 total for operators in a State for which at least one </t>
  </si>
  <si>
    <t>ESTIMATED ANNUAL ALLOCATIONS FOR THE CONSTRUCTION OF FERRY BOATS AND FERRY TERMINAL FACILITIES</t>
  </si>
  <si>
    <t>ESTIMATED ANNUAL ALLOCATIONS FOR THE CONSTRUCTION OF</t>
  </si>
  <si>
    <t xml:space="preserve">FERRY BOATS AND FERRY TERMINAL FACILITIES UNDER THE </t>
  </si>
  <si>
    <t>UNDER THE CONFERENCE REPORT FOR H.R. 22 (FAST ACT)</t>
  </si>
  <si>
    <t>CONFERENCE REPORT FOR H.R. 22 (FAST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</si>
</sst>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d\-mmm\-yy;@"/>
    <numFmt numFmtId="168" formatCode="[$-409]h:mm\ AM/PM;@"/>
    <numFmt numFmtId="169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6"/>
      <name val="P-AVGARD"/>
    </font>
    <font>
      <sz val="9"/>
      <color theme="1"/>
      <name val="Arial"/>
      <family val="2"/>
    </font>
    <font>
      <b/>
      <u/>
      <sz val="9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24"/>
      </top>
      <bottom/>
      <diagonal/>
    </border>
  </borders>
  <cellStyleXfs count="28">
    <xf numFmtId="0" fontId="0" fillId="0" borderId="0"/>
    <xf numFmtId="0" fontId="2" fillId="0" borderId="0"/>
    <xf numFmtId="0" fontId="5" fillId="0" borderId="0"/>
    <xf numFmtId="0" fontId="1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1" applyNumberFormat="0" applyFont="0" applyFill="0" applyAlignment="0" applyProtection="0">
      <alignment vertical="top"/>
    </xf>
  </cellStyleXfs>
  <cellXfs count="33">
    <xf numFmtId="0" fontId="0" fillId="0" borderId="0" xfId="0"/>
    <xf numFmtId="0" fontId="3" fillId="0" borderId="0" xfId="1" applyFont="1" applyAlignment="1"/>
    <xf numFmtId="0" fontId="4" fillId="0" borderId="0" xfId="0" applyFont="1" applyAlignment="1">
      <alignment horizontal="centerContinuous"/>
    </xf>
    <xf numFmtId="167" fontId="3" fillId="0" borderId="0" xfId="2" applyNumberFormat="1" applyFont="1" applyFill="1" applyAlignment="1"/>
    <xf numFmtId="0" fontId="6" fillId="0" borderId="0" xfId="0" applyFont="1"/>
    <xf numFmtId="168" fontId="3" fillId="0" borderId="0" xfId="2" applyNumberFormat="1" applyFont="1" applyFill="1" applyAlignment="1"/>
    <xf numFmtId="1" fontId="3" fillId="0" borderId="0" xfId="1" applyNumberFormat="1" applyFont="1" applyFill="1" applyBorder="1"/>
    <xf numFmtId="0" fontId="6" fillId="0" borderId="0" xfId="0" applyFont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1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1" applyFont="1" applyFill="1" applyBorder="1" applyAlignment="1">
      <alignment horizontal="left"/>
    </xf>
    <xf numFmtId="0" fontId="4" fillId="0" borderId="0" xfId="0" applyFont="1"/>
    <xf numFmtId="0" fontId="3" fillId="0" borderId="0" xfId="1" applyFont="1" applyFill="1" applyBorder="1" applyAlignment="1">
      <alignment horizontal="left"/>
    </xf>
    <xf numFmtId="169" fontId="3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left" indent="3"/>
    </xf>
    <xf numFmtId="169" fontId="9" fillId="0" borderId="0" xfId="1" applyNumberFormat="1" applyFont="1" applyFill="1" applyBorder="1" applyAlignment="1"/>
    <xf numFmtId="3" fontId="9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horizontal="left"/>
    </xf>
    <xf numFmtId="0" fontId="10" fillId="0" borderId="0" xfId="3" applyFont="1"/>
    <xf numFmtId="0" fontId="11" fillId="0" borderId="0" xfId="4" applyFont="1"/>
    <xf numFmtId="3" fontId="9" fillId="0" borderId="0" xfId="1" applyNumberFormat="1" applyFont="1" applyFill="1" applyBorder="1"/>
    <xf numFmtId="0" fontId="4" fillId="0" borderId="0" xfId="0" applyFont="1" applyAlignment="1">
      <alignment horizontal="center"/>
    </xf>
    <xf numFmtId="169" fontId="9" fillId="0" borderId="0" xfId="5" applyNumberFormat="1" applyFont="1" applyFill="1"/>
    <xf numFmtId="169" fontId="3" fillId="0" borderId="0" xfId="5" applyNumberFormat="1" applyFont="1" applyFill="1"/>
    <xf numFmtId="0" fontId="14" fillId="0" borderId="0" xfId="0" applyFont="1"/>
    <xf numFmtId="169" fontId="4" fillId="0" borderId="0" xfId="0" applyNumberFormat="1" applyFont="1"/>
    <xf numFmtId="0" fontId="4" fillId="0" borderId="0" xfId="0" applyFont="1" applyAlignment="1">
      <alignment horizontal="centerContinuous"/>
    </xf>
    <xf numFmtId="1" fontId="3" fillId="0" borderId="0" xfId="1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Continuous"/>
    </xf>
  </cellXfs>
  <cellStyles count="28">
    <cellStyle name="Comma 2" xfId="5"/>
    <cellStyle name="Comma 2 2" xfId="6"/>
    <cellStyle name="Comma 3" xfId="7"/>
    <cellStyle name="Comma 4" xfId="8"/>
    <cellStyle name="Comma0" xfId="9"/>
    <cellStyle name="Comma0 2" xfId="10"/>
    <cellStyle name="Currency 2" xfId="11"/>
    <cellStyle name="Currency0" xfId="12"/>
    <cellStyle name="Currency0 2" xfId="13"/>
    <cellStyle name="Date" xfId="14"/>
    <cellStyle name="Date 2" xfId="15"/>
    <cellStyle name="Fixed" xfId="16"/>
    <cellStyle name="Fixed 2" xfId="17"/>
    <cellStyle name="Heading 1 2" xfId="18"/>
    <cellStyle name="Heading 2 2" xfId="19"/>
    <cellStyle name="Normal" xfId="0" builtinId="0"/>
    <cellStyle name="Normal 2" xfId="20"/>
    <cellStyle name="Normal 2 2" xfId="21"/>
    <cellStyle name="Normal 2 2 2 2 2" xfId="3"/>
    <cellStyle name="Normal 2 3" xfId="22"/>
    <cellStyle name="Normal 3" xfId="2"/>
    <cellStyle name="Normal 4" xfId="1"/>
    <cellStyle name="Normal 5" xfId="23"/>
    <cellStyle name="Normal 6" xfId="24"/>
    <cellStyle name="Normal 7" xfId="4"/>
    <cellStyle name="Percent 2" xfId="25"/>
    <cellStyle name="Percent 3" xfId="26"/>
    <cellStyle name="Total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workbookViewId="0">
      <selection activeCell="A3" sqref="A3"/>
    </sheetView>
  </sheetViews>
  <sheetFormatPr baseColWidth="10" defaultColWidth="8.83203125" defaultRowHeight="11" x14ac:dyDescent="0"/>
  <cols>
    <col min="1" max="1" width="17.83203125" style="4" customWidth="1"/>
    <col min="2" max="2" width="71.33203125" style="4" customWidth="1"/>
    <col min="3" max="3" width="29.33203125" style="4" customWidth="1"/>
    <col min="4" max="4" width="20.6640625" style="4" customWidth="1"/>
    <col min="5" max="16384" width="8.83203125" style="4"/>
  </cols>
  <sheetData>
    <row r="1" spans="1:4">
      <c r="A1" s="1" t="s">
        <v>0</v>
      </c>
      <c r="B1" s="2" t="s">
        <v>1</v>
      </c>
      <c r="C1" s="2"/>
      <c r="D1" s="3">
        <v>42339</v>
      </c>
    </row>
    <row r="2" spans="1:4">
      <c r="A2" s="1" t="s">
        <v>2</v>
      </c>
      <c r="B2" s="2" t="s">
        <v>3</v>
      </c>
      <c r="C2" s="2"/>
      <c r="D2" s="5"/>
    </row>
    <row r="3" spans="1:4">
      <c r="A3" s="6"/>
    </row>
    <row r="4" spans="1:4">
      <c r="A4" s="6"/>
      <c r="B4" s="28" t="s">
        <v>192</v>
      </c>
      <c r="C4" s="2"/>
      <c r="D4" s="7"/>
    </row>
    <row r="5" spans="1:4">
      <c r="A5" s="6"/>
      <c r="B5" s="28" t="s">
        <v>195</v>
      </c>
      <c r="C5" s="2"/>
      <c r="D5" s="7"/>
    </row>
    <row r="6" spans="1:4">
      <c r="A6" s="6"/>
      <c r="B6" s="28" t="s">
        <v>189</v>
      </c>
      <c r="C6" s="2"/>
      <c r="D6" s="7"/>
    </row>
    <row r="7" spans="1:4">
      <c r="A7" s="6"/>
      <c r="B7" s="2"/>
      <c r="C7" s="2"/>
      <c r="D7" s="7"/>
    </row>
    <row r="8" spans="1:4">
      <c r="A8" s="8"/>
      <c r="C8" s="9" t="s">
        <v>4</v>
      </c>
    </row>
    <row r="9" spans="1:4">
      <c r="B9" s="10" t="s">
        <v>5</v>
      </c>
      <c r="C9" s="11" t="s">
        <v>6</v>
      </c>
    </row>
    <row r="10" spans="1:4">
      <c r="B10" s="12"/>
      <c r="C10" s="12"/>
    </row>
    <row r="11" spans="1:4" s="13" customFormat="1">
      <c r="B11" s="14" t="s">
        <v>7</v>
      </c>
      <c r="C11" s="15">
        <v>154879</v>
      </c>
    </row>
    <row r="12" spans="1:4">
      <c r="B12" s="16" t="s">
        <v>73</v>
      </c>
      <c r="C12" s="17">
        <v>130888</v>
      </c>
    </row>
    <row r="13" spans="1:4">
      <c r="B13" s="16" t="s">
        <v>74</v>
      </c>
      <c r="C13" s="17">
        <v>18079</v>
      </c>
    </row>
    <row r="14" spans="1:4">
      <c r="B14" s="16" t="s">
        <v>75</v>
      </c>
      <c r="C14" s="17">
        <v>5912</v>
      </c>
    </row>
    <row r="15" spans="1:4" s="13" customFormat="1">
      <c r="B15" s="14" t="s">
        <v>8</v>
      </c>
      <c r="C15" s="15">
        <v>18617374</v>
      </c>
    </row>
    <row r="16" spans="1:4">
      <c r="B16" s="16" t="s">
        <v>76</v>
      </c>
      <c r="C16" s="17">
        <v>18219299</v>
      </c>
    </row>
    <row r="17" spans="2:3">
      <c r="B17" s="16" t="s">
        <v>77</v>
      </c>
      <c r="C17" s="17">
        <v>193372</v>
      </c>
    </row>
    <row r="18" spans="2:3">
      <c r="B18" s="16" t="s">
        <v>78</v>
      </c>
      <c r="C18" s="17">
        <v>180723</v>
      </c>
    </row>
    <row r="19" spans="2:3">
      <c r="B19" s="16" t="s">
        <v>79</v>
      </c>
      <c r="C19" s="17">
        <v>23980</v>
      </c>
    </row>
    <row r="20" spans="2:3" s="13" customFormat="1">
      <c r="B20" s="14" t="s">
        <v>9</v>
      </c>
      <c r="C20" s="15">
        <v>0</v>
      </c>
    </row>
    <row r="21" spans="2:3" s="13" customFormat="1">
      <c r="B21" s="14" t="s">
        <v>10</v>
      </c>
      <c r="C21" s="15">
        <v>100000</v>
      </c>
    </row>
    <row r="22" spans="2:3">
      <c r="B22" s="16" t="s">
        <v>80</v>
      </c>
      <c r="C22" s="17">
        <v>100000</v>
      </c>
    </row>
    <row r="23" spans="2:3" s="13" customFormat="1">
      <c r="B23" s="14" t="s">
        <v>11</v>
      </c>
      <c r="C23" s="15">
        <v>2473574</v>
      </c>
    </row>
    <row r="24" spans="2:3">
      <c r="B24" s="16" t="s">
        <v>81</v>
      </c>
      <c r="C24" s="17">
        <v>4690</v>
      </c>
    </row>
    <row r="25" spans="2:3">
      <c r="B25" s="16" t="s">
        <v>82</v>
      </c>
      <c r="C25" s="17">
        <v>269984</v>
      </c>
    </row>
    <row r="26" spans="2:3">
      <c r="B26" s="16" t="s">
        <v>83</v>
      </c>
      <c r="C26" s="17">
        <v>620399</v>
      </c>
    </row>
    <row r="27" spans="2:3">
      <c r="B27" s="16" t="s">
        <v>84</v>
      </c>
      <c r="C27" s="17">
        <v>106645</v>
      </c>
    </row>
    <row r="28" spans="2:3">
      <c r="B28" s="16" t="s">
        <v>85</v>
      </c>
      <c r="C28" s="17">
        <v>589320</v>
      </c>
    </row>
    <row r="29" spans="2:3">
      <c r="B29" s="16" t="s">
        <v>86</v>
      </c>
      <c r="C29" s="17">
        <v>655</v>
      </c>
    </row>
    <row r="30" spans="2:3">
      <c r="B30" s="16" t="s">
        <v>87</v>
      </c>
      <c r="C30" s="17">
        <v>152022</v>
      </c>
    </row>
    <row r="31" spans="2:3">
      <c r="B31" s="16" t="s">
        <v>88</v>
      </c>
      <c r="C31" s="17">
        <v>26299</v>
      </c>
    </row>
    <row r="32" spans="2:3">
      <c r="B32" s="16" t="s">
        <v>89</v>
      </c>
      <c r="C32" s="17">
        <v>679510</v>
      </c>
    </row>
    <row r="33" spans="2:3">
      <c r="B33" s="16" t="s">
        <v>90</v>
      </c>
      <c r="C33" s="17">
        <v>24050</v>
      </c>
    </row>
    <row r="34" spans="2:3" s="13" customFormat="1">
      <c r="B34" s="14" t="s">
        <v>12</v>
      </c>
      <c r="C34" s="15">
        <v>0</v>
      </c>
    </row>
    <row r="35" spans="2:3" s="13" customFormat="1">
      <c r="B35" s="14" t="s">
        <v>13</v>
      </c>
      <c r="C35" s="15">
        <v>212374</v>
      </c>
    </row>
    <row r="36" spans="2:3">
      <c r="B36" s="16" t="s">
        <v>91</v>
      </c>
      <c r="C36" s="18">
        <v>78591</v>
      </c>
    </row>
    <row r="37" spans="2:3">
      <c r="B37" s="16" t="s">
        <v>92</v>
      </c>
      <c r="C37" s="18">
        <v>115085</v>
      </c>
    </row>
    <row r="38" spans="2:3">
      <c r="B38" s="16" t="s">
        <v>93</v>
      </c>
      <c r="C38" s="18">
        <v>18698</v>
      </c>
    </row>
    <row r="39" spans="2:3" s="13" customFormat="1">
      <c r="B39" s="14" t="s">
        <v>14</v>
      </c>
      <c r="C39" s="15">
        <v>100000</v>
      </c>
    </row>
    <row r="40" spans="2:3">
      <c r="B40" s="16" t="s">
        <v>94</v>
      </c>
      <c r="C40" s="18">
        <v>100000</v>
      </c>
    </row>
    <row r="41" spans="2:3" s="13" customFormat="1">
      <c r="B41" s="14" t="s">
        <v>15</v>
      </c>
      <c r="C41" s="15">
        <v>0</v>
      </c>
    </row>
    <row r="42" spans="2:3" s="13" customFormat="1">
      <c r="B42" s="14" t="s">
        <v>16</v>
      </c>
      <c r="C42" s="15">
        <v>152107</v>
      </c>
    </row>
    <row r="43" spans="2:3">
      <c r="B43" s="16" t="s">
        <v>95</v>
      </c>
      <c r="C43" s="18">
        <v>58204</v>
      </c>
    </row>
    <row r="44" spans="2:3">
      <c r="B44" s="16" t="s">
        <v>96</v>
      </c>
      <c r="C44" s="18">
        <v>20620</v>
      </c>
    </row>
    <row r="45" spans="2:3">
      <c r="B45" s="16" t="s">
        <v>97</v>
      </c>
      <c r="C45" s="18">
        <v>36337</v>
      </c>
    </row>
    <row r="46" spans="2:3">
      <c r="B46" s="16" t="s">
        <v>98</v>
      </c>
      <c r="C46" s="18">
        <v>31752</v>
      </c>
    </row>
    <row r="47" spans="2:3">
      <c r="B47" s="16" t="s">
        <v>99</v>
      </c>
      <c r="C47" s="18">
        <v>5194</v>
      </c>
    </row>
    <row r="48" spans="2:3" s="13" customFormat="1">
      <c r="B48" s="14" t="s">
        <v>17</v>
      </c>
      <c r="C48" s="15">
        <v>257381</v>
      </c>
    </row>
    <row r="49" spans="2:3">
      <c r="B49" s="16" t="s">
        <v>100</v>
      </c>
      <c r="C49" s="18">
        <v>46464</v>
      </c>
    </row>
    <row r="50" spans="2:3">
      <c r="B50" s="16" t="s">
        <v>101</v>
      </c>
      <c r="C50" s="18">
        <v>119040</v>
      </c>
    </row>
    <row r="51" spans="2:3">
      <c r="B51" s="16" t="s">
        <v>102</v>
      </c>
      <c r="C51" s="18">
        <v>91877</v>
      </c>
    </row>
    <row r="52" spans="2:3" s="13" customFormat="1">
      <c r="B52" s="14" t="s">
        <v>18</v>
      </c>
      <c r="C52" s="15">
        <v>100000</v>
      </c>
    </row>
    <row r="53" spans="2:3">
      <c r="B53" s="16" t="s">
        <v>103</v>
      </c>
      <c r="C53" s="18">
        <v>100000</v>
      </c>
    </row>
    <row r="54" spans="2:3" s="13" customFormat="1">
      <c r="B54" s="14" t="s">
        <v>19</v>
      </c>
      <c r="C54" s="15">
        <v>0</v>
      </c>
    </row>
    <row r="55" spans="2:3" s="13" customFormat="1">
      <c r="B55" s="14" t="s">
        <v>20</v>
      </c>
      <c r="C55" s="15">
        <v>1119164</v>
      </c>
    </row>
    <row r="56" spans="2:3">
      <c r="B56" s="16" t="s">
        <v>104</v>
      </c>
      <c r="C56" s="18">
        <v>860783</v>
      </c>
    </row>
    <row r="57" spans="2:3">
      <c r="B57" s="16" t="s">
        <v>105</v>
      </c>
      <c r="C57" s="18">
        <v>235168</v>
      </c>
    </row>
    <row r="58" spans="2:3">
      <c r="B58" s="16" t="s">
        <v>106</v>
      </c>
      <c r="C58" s="18">
        <v>23213</v>
      </c>
    </row>
    <row r="59" spans="2:3" s="13" customFormat="1">
      <c r="B59" s="14" t="s">
        <v>21</v>
      </c>
      <c r="C59" s="15">
        <v>0</v>
      </c>
    </row>
    <row r="60" spans="2:3" s="13" customFormat="1">
      <c r="B60" s="14" t="s">
        <v>22</v>
      </c>
      <c r="C60" s="15">
        <v>0</v>
      </c>
    </row>
    <row r="61" spans="2:3" s="13" customFormat="1">
      <c r="B61" s="14" t="s">
        <v>23</v>
      </c>
      <c r="C61" s="15">
        <v>0</v>
      </c>
    </row>
    <row r="62" spans="2:3" s="13" customFormat="1">
      <c r="B62" s="14" t="s">
        <v>24</v>
      </c>
      <c r="C62" s="15">
        <v>425140</v>
      </c>
    </row>
    <row r="63" spans="2:3">
      <c r="B63" s="16" t="s">
        <v>107</v>
      </c>
      <c r="C63" s="18">
        <v>49180</v>
      </c>
    </row>
    <row r="64" spans="2:3">
      <c r="B64" s="16" t="s">
        <v>108</v>
      </c>
      <c r="C64" s="18">
        <v>19079</v>
      </c>
    </row>
    <row r="65" spans="2:3">
      <c r="B65" s="16" t="s">
        <v>109</v>
      </c>
      <c r="C65" s="18">
        <v>92387</v>
      </c>
    </row>
    <row r="66" spans="2:3">
      <c r="B66" s="16" t="s">
        <v>110</v>
      </c>
      <c r="C66" s="18">
        <v>120006</v>
      </c>
    </row>
    <row r="67" spans="2:3">
      <c r="B67" s="16" t="s">
        <v>111</v>
      </c>
      <c r="C67" s="18">
        <v>144488</v>
      </c>
    </row>
    <row r="68" spans="2:3" s="13" customFormat="1">
      <c r="B68" s="14" t="s">
        <v>25</v>
      </c>
      <c r="C68" s="15">
        <v>3071768</v>
      </c>
    </row>
    <row r="69" spans="2:3">
      <c r="B69" s="16" t="s">
        <v>112</v>
      </c>
      <c r="C69" s="18">
        <v>2372932</v>
      </c>
    </row>
    <row r="70" spans="2:3">
      <c r="B70" s="16" t="s">
        <v>113</v>
      </c>
      <c r="C70" s="18">
        <v>698836</v>
      </c>
    </row>
    <row r="71" spans="2:3" s="13" customFormat="1">
      <c r="B71" s="14" t="s">
        <v>26</v>
      </c>
      <c r="C71" s="15">
        <v>925732</v>
      </c>
    </row>
    <row r="72" spans="2:3">
      <c r="B72" s="16" t="s">
        <v>114</v>
      </c>
      <c r="C72" s="18">
        <v>509785</v>
      </c>
    </row>
    <row r="73" spans="2:3">
      <c r="B73" s="16" t="s">
        <v>115</v>
      </c>
      <c r="C73" s="18">
        <v>404383</v>
      </c>
    </row>
    <row r="74" spans="2:3">
      <c r="B74" s="16" t="s">
        <v>116</v>
      </c>
      <c r="C74" s="18">
        <v>11564</v>
      </c>
    </row>
    <row r="75" spans="2:3" s="13" customFormat="1">
      <c r="B75" s="14" t="s">
        <v>27</v>
      </c>
      <c r="C75" s="15">
        <v>100000</v>
      </c>
    </row>
    <row r="76" spans="2:3">
      <c r="B76" s="16" t="s">
        <v>117</v>
      </c>
      <c r="C76" s="18">
        <v>100000</v>
      </c>
    </row>
    <row r="77" spans="2:3" s="13" customFormat="1">
      <c r="B77" s="14" t="s">
        <v>28</v>
      </c>
      <c r="C77" s="15">
        <v>1568823</v>
      </c>
    </row>
    <row r="78" spans="2:3">
      <c r="B78" s="16" t="s">
        <v>118</v>
      </c>
      <c r="C78" s="18">
        <v>131344</v>
      </c>
    </row>
    <row r="79" spans="2:3">
      <c r="B79" s="16" t="s">
        <v>119</v>
      </c>
      <c r="C79" s="18">
        <v>1437479</v>
      </c>
    </row>
    <row r="80" spans="2:3" s="13" customFormat="1">
      <c r="B80" s="14" t="s">
        <v>29</v>
      </c>
      <c r="C80" s="15">
        <v>1317412</v>
      </c>
    </row>
    <row r="81" spans="2:3">
      <c r="B81" s="16" t="s">
        <v>120</v>
      </c>
      <c r="C81" s="18">
        <v>116065</v>
      </c>
    </row>
    <row r="82" spans="2:3">
      <c r="B82" s="16" t="s">
        <v>121</v>
      </c>
      <c r="C82" s="18">
        <v>697320</v>
      </c>
    </row>
    <row r="83" spans="2:3">
      <c r="B83" s="16" t="s">
        <v>122</v>
      </c>
      <c r="C83" s="18">
        <v>4071</v>
      </c>
    </row>
    <row r="84" spans="2:3">
      <c r="B84" s="16" t="s">
        <v>123</v>
      </c>
      <c r="C84" s="18">
        <v>241854</v>
      </c>
    </row>
    <row r="85" spans="2:3">
      <c r="B85" s="16" t="s">
        <v>124</v>
      </c>
      <c r="C85" s="18">
        <v>41958</v>
      </c>
    </row>
    <row r="86" spans="2:3">
      <c r="B86" s="16" t="s">
        <v>125</v>
      </c>
      <c r="C86" s="18">
        <v>36150</v>
      </c>
    </row>
    <row r="87" spans="2:3">
      <c r="B87" s="16" t="s">
        <v>126</v>
      </c>
      <c r="C87" s="18">
        <v>179994</v>
      </c>
    </row>
    <row r="88" spans="2:3" s="13" customFormat="1">
      <c r="B88" s="14" t="s">
        <v>30</v>
      </c>
      <c r="C88" s="15">
        <v>159024</v>
      </c>
    </row>
    <row r="89" spans="2:3">
      <c r="B89" s="16" t="s">
        <v>127</v>
      </c>
      <c r="C89" s="18">
        <v>159024</v>
      </c>
    </row>
    <row r="90" spans="2:3" s="13" customFormat="1">
      <c r="B90" s="14" t="s">
        <v>31</v>
      </c>
      <c r="C90" s="15">
        <v>100000</v>
      </c>
    </row>
    <row r="91" spans="2:3">
      <c r="B91" s="16" t="s">
        <v>128</v>
      </c>
      <c r="C91" s="18">
        <v>62623</v>
      </c>
    </row>
    <row r="92" spans="2:3">
      <c r="B92" s="16" t="s">
        <v>129</v>
      </c>
      <c r="C92" s="18">
        <v>37377</v>
      </c>
    </row>
    <row r="93" spans="2:3" s="13" customFormat="1">
      <c r="B93" s="14" t="s">
        <v>32</v>
      </c>
      <c r="C93" s="15">
        <v>100000</v>
      </c>
    </row>
    <row r="94" spans="2:3">
      <c r="B94" s="16" t="s">
        <v>130</v>
      </c>
      <c r="C94" s="18">
        <v>37385</v>
      </c>
    </row>
    <row r="95" spans="2:3">
      <c r="B95" s="16" t="s">
        <v>131</v>
      </c>
      <c r="C95" s="18">
        <v>28681</v>
      </c>
    </row>
    <row r="96" spans="2:3">
      <c r="B96" s="16" t="s">
        <v>132</v>
      </c>
      <c r="C96" s="18">
        <v>213</v>
      </c>
    </row>
    <row r="97" spans="2:3">
      <c r="B97" s="16" t="s">
        <v>133</v>
      </c>
      <c r="C97" s="18">
        <v>33721</v>
      </c>
    </row>
    <row r="98" spans="2:3" s="13" customFormat="1">
      <c r="B98" s="14" t="s">
        <v>33</v>
      </c>
      <c r="C98" s="15">
        <v>100000</v>
      </c>
    </row>
    <row r="99" spans="2:3">
      <c r="B99" s="16" t="s">
        <v>134</v>
      </c>
      <c r="C99" s="18">
        <v>59643</v>
      </c>
    </row>
    <row r="100" spans="2:3">
      <c r="B100" s="16" t="s">
        <v>135</v>
      </c>
      <c r="C100" s="18">
        <v>40357</v>
      </c>
    </row>
    <row r="101" spans="2:3" s="13" customFormat="1">
      <c r="B101" s="14" t="s">
        <v>34</v>
      </c>
      <c r="C101" s="15">
        <v>0</v>
      </c>
    </row>
    <row r="102" spans="2:3" s="13" customFormat="1">
      <c r="B102" s="14" t="s">
        <v>35</v>
      </c>
      <c r="C102" s="15">
        <v>0</v>
      </c>
    </row>
    <row r="103" spans="2:3" s="13" customFormat="1">
      <c r="B103" s="14" t="s">
        <v>36</v>
      </c>
      <c r="C103" s="15">
        <v>0</v>
      </c>
    </row>
    <row r="104" spans="2:3" s="13" customFormat="1">
      <c r="B104" s="14" t="s">
        <v>37</v>
      </c>
      <c r="C104" s="15">
        <v>3222612</v>
      </c>
    </row>
    <row r="105" spans="2:3">
      <c r="B105" s="16" t="s">
        <v>136</v>
      </c>
      <c r="C105" s="18">
        <v>578077</v>
      </c>
    </row>
    <row r="106" spans="2:3">
      <c r="B106" s="16" t="s">
        <v>137</v>
      </c>
      <c r="C106" s="18">
        <v>47854</v>
      </c>
    </row>
    <row r="107" spans="2:3">
      <c r="B107" s="16" t="s">
        <v>138</v>
      </c>
      <c r="C107" s="18">
        <v>71905</v>
      </c>
    </row>
    <row r="108" spans="2:3">
      <c r="B108" s="16" t="s">
        <v>139</v>
      </c>
      <c r="C108" s="18">
        <v>2392036</v>
      </c>
    </row>
    <row r="109" spans="2:3">
      <c r="B109" s="16" t="s">
        <v>140</v>
      </c>
      <c r="C109" s="18">
        <v>132740</v>
      </c>
    </row>
    <row r="110" spans="2:3" s="13" customFormat="1">
      <c r="B110" s="14" t="s">
        <v>38</v>
      </c>
      <c r="C110" s="15">
        <v>0</v>
      </c>
    </row>
    <row r="111" spans="2:3" s="13" customFormat="1">
      <c r="B111" s="14" t="s">
        <v>39</v>
      </c>
      <c r="C111" s="15">
        <v>7599234</v>
      </c>
    </row>
    <row r="112" spans="2:3">
      <c r="B112" s="16" t="s">
        <v>141</v>
      </c>
      <c r="C112" s="18">
        <v>26374</v>
      </c>
    </row>
    <row r="113" spans="2:3">
      <c r="B113" s="16" t="s">
        <v>142</v>
      </c>
      <c r="C113" s="18">
        <v>198430</v>
      </c>
    </row>
    <row r="114" spans="2:3">
      <c r="B114" s="16" t="s">
        <v>143</v>
      </c>
      <c r="C114" s="18">
        <v>186926</v>
      </c>
    </row>
    <row r="115" spans="2:3">
      <c r="B115" s="16" t="s">
        <v>144</v>
      </c>
      <c r="C115" s="18">
        <v>5466497</v>
      </c>
    </row>
    <row r="116" spans="2:3">
      <c r="B116" s="16" t="s">
        <v>145</v>
      </c>
      <c r="C116" s="18">
        <v>597405</v>
      </c>
    </row>
    <row r="117" spans="2:3">
      <c r="B117" s="16" t="s">
        <v>146</v>
      </c>
      <c r="C117" s="18">
        <v>59262</v>
      </c>
    </row>
    <row r="118" spans="2:3">
      <c r="B118" s="16" t="s">
        <v>147</v>
      </c>
      <c r="C118" s="18">
        <v>3333</v>
      </c>
    </row>
    <row r="119" spans="2:3">
      <c r="B119" s="16" t="s">
        <v>148</v>
      </c>
      <c r="C119" s="18">
        <v>1061007</v>
      </c>
    </row>
    <row r="120" spans="2:3" s="13" customFormat="1">
      <c r="B120" s="14" t="s">
        <v>40</v>
      </c>
      <c r="C120" s="15">
        <v>1769064</v>
      </c>
    </row>
    <row r="121" spans="2:3">
      <c r="B121" s="16" t="s">
        <v>149</v>
      </c>
      <c r="C121" s="18">
        <v>69629</v>
      </c>
    </row>
    <row r="122" spans="2:3">
      <c r="B122" s="16" t="s">
        <v>150</v>
      </c>
      <c r="C122" s="18">
        <v>1699435</v>
      </c>
    </row>
    <row r="123" spans="2:3" s="13" customFormat="1">
      <c r="B123" s="14" t="s">
        <v>41</v>
      </c>
      <c r="C123" s="15">
        <v>0</v>
      </c>
    </row>
    <row r="124" spans="2:3" s="13" customFormat="1">
      <c r="B124" s="14" t="s">
        <v>42</v>
      </c>
      <c r="C124" s="15">
        <v>1050092</v>
      </c>
    </row>
    <row r="125" spans="2:3">
      <c r="B125" s="16" t="s">
        <v>151</v>
      </c>
      <c r="C125" s="18">
        <v>266644</v>
      </c>
    </row>
    <row r="126" spans="2:3">
      <c r="B126" s="16" t="s">
        <v>152</v>
      </c>
      <c r="C126" s="18">
        <v>10453</v>
      </c>
    </row>
    <row r="127" spans="2:3">
      <c r="B127" s="16" t="s">
        <v>153</v>
      </c>
      <c r="C127" s="18">
        <v>690616</v>
      </c>
    </row>
    <row r="128" spans="2:3">
      <c r="B128" s="16" t="s">
        <v>154</v>
      </c>
      <c r="C128" s="18">
        <v>77303</v>
      </c>
    </row>
    <row r="129" spans="2:3">
      <c r="B129" s="16" t="s">
        <v>155</v>
      </c>
      <c r="C129" s="18">
        <v>5076</v>
      </c>
    </row>
    <row r="130" spans="2:3" s="13" customFormat="1">
      <c r="B130" s="14" t="s">
        <v>43</v>
      </c>
      <c r="C130" s="15">
        <v>100000</v>
      </c>
    </row>
    <row r="131" spans="2:3">
      <c r="B131" s="16" t="s">
        <v>156</v>
      </c>
      <c r="C131" s="18">
        <v>100000</v>
      </c>
    </row>
    <row r="132" spans="2:3" s="13" customFormat="1">
      <c r="B132" s="14" t="s">
        <v>44</v>
      </c>
      <c r="C132" s="15">
        <v>561751</v>
      </c>
    </row>
    <row r="133" spans="2:3">
      <c r="B133" s="16" t="s">
        <v>157</v>
      </c>
      <c r="C133" s="18">
        <v>156826</v>
      </c>
    </row>
    <row r="134" spans="2:3">
      <c r="B134" s="16" t="s">
        <v>158</v>
      </c>
      <c r="C134" s="18">
        <v>404925</v>
      </c>
    </row>
    <row r="135" spans="2:3" s="13" customFormat="1">
      <c r="B135" s="14" t="s">
        <v>45</v>
      </c>
      <c r="C135" s="15">
        <v>104346</v>
      </c>
    </row>
    <row r="136" spans="2:3">
      <c r="B136" s="16" t="s">
        <v>159</v>
      </c>
      <c r="C136" s="18">
        <v>79723</v>
      </c>
    </row>
    <row r="137" spans="2:3">
      <c r="B137" s="16" t="s">
        <v>160</v>
      </c>
      <c r="C137" s="18">
        <v>24623</v>
      </c>
    </row>
    <row r="138" spans="2:3" s="13" customFormat="1">
      <c r="B138" s="14" t="s">
        <v>46</v>
      </c>
      <c r="C138" s="15">
        <v>763369</v>
      </c>
    </row>
    <row r="139" spans="2:3">
      <c r="B139" s="16" t="s">
        <v>161</v>
      </c>
      <c r="C139" s="18">
        <v>763369</v>
      </c>
    </row>
    <row r="140" spans="2:3" s="13" customFormat="1">
      <c r="B140" s="14" t="s">
        <v>47</v>
      </c>
      <c r="C140" s="15">
        <v>198070</v>
      </c>
    </row>
    <row r="141" spans="2:3">
      <c r="B141" s="16" t="s">
        <v>162</v>
      </c>
      <c r="C141" s="18">
        <v>198070</v>
      </c>
    </row>
    <row r="142" spans="2:3" s="13" customFormat="1">
      <c r="B142" s="14" t="s">
        <v>48</v>
      </c>
      <c r="C142" s="15">
        <v>185877</v>
      </c>
    </row>
    <row r="143" spans="2:3">
      <c r="B143" s="16" t="s">
        <v>163</v>
      </c>
      <c r="C143" s="18">
        <v>163647</v>
      </c>
    </row>
    <row r="144" spans="2:3">
      <c r="B144" s="16" t="s">
        <v>164</v>
      </c>
      <c r="C144" s="18">
        <v>971</v>
      </c>
    </row>
    <row r="145" spans="2:3">
      <c r="B145" s="16" t="s">
        <v>165</v>
      </c>
      <c r="C145" s="18">
        <v>21194</v>
      </c>
    </row>
    <row r="146" spans="2:3">
      <c r="B146" s="16" t="s">
        <v>166</v>
      </c>
      <c r="C146" s="18">
        <v>65</v>
      </c>
    </row>
    <row r="147" spans="2:3" s="13" customFormat="1">
      <c r="B147" s="14" t="s">
        <v>49</v>
      </c>
      <c r="C147" s="15">
        <v>0</v>
      </c>
    </row>
    <row r="148" spans="2:3" s="13" customFormat="1">
      <c r="B148" s="14" t="s">
        <v>50</v>
      </c>
      <c r="C148" s="15">
        <v>107729</v>
      </c>
    </row>
    <row r="149" spans="2:3">
      <c r="B149" s="16" t="s">
        <v>167</v>
      </c>
      <c r="C149" s="18">
        <v>107729</v>
      </c>
    </row>
    <row r="150" spans="2:3" s="13" customFormat="1">
      <c r="B150" s="14" t="s">
        <v>51</v>
      </c>
      <c r="C150" s="15">
        <v>6820619</v>
      </c>
    </row>
    <row r="151" spans="2:3">
      <c r="B151" s="16" t="s">
        <v>168</v>
      </c>
      <c r="C151" s="18">
        <v>676327</v>
      </c>
    </row>
    <row r="152" spans="2:3">
      <c r="B152" s="16" t="s">
        <v>169</v>
      </c>
      <c r="C152" s="18">
        <v>6144292</v>
      </c>
    </row>
    <row r="153" spans="2:3" s="13" customFormat="1">
      <c r="B153" s="14" t="s">
        <v>52</v>
      </c>
      <c r="C153" s="15">
        <v>100000</v>
      </c>
    </row>
    <row r="154" spans="2:3">
      <c r="B154" s="16" t="s">
        <v>170</v>
      </c>
      <c r="C154" s="18">
        <v>100000</v>
      </c>
    </row>
    <row r="155" spans="2:3" s="13" customFormat="1">
      <c r="B155" s="14" t="s">
        <v>53</v>
      </c>
      <c r="C155" s="15">
        <v>1711015</v>
      </c>
    </row>
    <row r="156" spans="2:3">
      <c r="B156" s="16" t="s">
        <v>171</v>
      </c>
      <c r="C156" s="18">
        <v>1711015</v>
      </c>
    </row>
    <row r="157" spans="2:3" s="13" customFormat="1">
      <c r="B157" s="14" t="s">
        <v>54</v>
      </c>
      <c r="C157" s="15">
        <v>645249</v>
      </c>
    </row>
    <row r="158" spans="2:3">
      <c r="B158" s="16" t="s">
        <v>172</v>
      </c>
      <c r="C158" s="18">
        <v>645249</v>
      </c>
    </row>
    <row r="159" spans="2:3" s="13" customFormat="1">
      <c r="B159" s="14" t="s">
        <v>55</v>
      </c>
      <c r="C159" s="15">
        <v>1456236</v>
      </c>
    </row>
    <row r="160" spans="2:3">
      <c r="B160" s="16" t="s">
        <v>173</v>
      </c>
      <c r="C160" s="18">
        <v>105487</v>
      </c>
    </row>
    <row r="161" spans="2:3">
      <c r="B161" s="16" t="s">
        <v>174</v>
      </c>
      <c r="C161" s="18">
        <v>1350749</v>
      </c>
    </row>
    <row r="162" spans="2:3" s="13" customFormat="1">
      <c r="B162" s="14" t="s">
        <v>56</v>
      </c>
      <c r="C162" s="15">
        <v>17965202</v>
      </c>
    </row>
    <row r="163" spans="2:3">
      <c r="B163" s="16" t="s">
        <v>175</v>
      </c>
      <c r="C163" s="18">
        <v>281664</v>
      </c>
    </row>
    <row r="164" spans="2:3">
      <c r="B164" s="16" t="s">
        <v>176</v>
      </c>
      <c r="C164" s="18">
        <v>60234</v>
      </c>
    </row>
    <row r="165" spans="2:3">
      <c r="B165" s="16" t="s">
        <v>177</v>
      </c>
      <c r="C165" s="18">
        <v>131296</v>
      </c>
    </row>
    <row r="166" spans="2:3">
      <c r="B166" s="16" t="s">
        <v>178</v>
      </c>
      <c r="C166" s="18">
        <v>172184</v>
      </c>
    </row>
    <row r="167" spans="2:3">
      <c r="B167" s="16" t="s">
        <v>179</v>
      </c>
      <c r="C167" s="18">
        <v>270152</v>
      </c>
    </row>
    <row r="168" spans="2:3">
      <c r="B168" s="16" t="s">
        <v>180</v>
      </c>
      <c r="C168" s="18">
        <v>310445</v>
      </c>
    </row>
    <row r="169" spans="2:3">
      <c r="B169" s="16" t="s">
        <v>181</v>
      </c>
      <c r="C169" s="18">
        <v>93669</v>
      </c>
    </row>
    <row r="170" spans="2:3">
      <c r="B170" s="16" t="s">
        <v>182</v>
      </c>
      <c r="C170" s="18">
        <v>16295854</v>
      </c>
    </row>
    <row r="171" spans="2:3">
      <c r="B171" s="16" t="s">
        <v>183</v>
      </c>
      <c r="C171" s="18">
        <v>349704</v>
      </c>
    </row>
    <row r="172" spans="2:3" s="13" customFormat="1">
      <c r="B172" s="14" t="s">
        <v>57</v>
      </c>
      <c r="C172" s="15">
        <v>100000</v>
      </c>
    </row>
    <row r="173" spans="2:3">
      <c r="B173" s="16" t="s">
        <v>184</v>
      </c>
      <c r="C173" s="18">
        <v>100000</v>
      </c>
    </row>
    <row r="174" spans="2:3" s="13" customFormat="1">
      <c r="B174" s="14" t="s">
        <v>58</v>
      </c>
      <c r="C174" s="15">
        <v>384783</v>
      </c>
    </row>
    <row r="175" spans="2:3">
      <c r="B175" s="16" t="s">
        <v>185</v>
      </c>
      <c r="C175" s="18">
        <v>22106</v>
      </c>
    </row>
    <row r="176" spans="2:3">
      <c r="B176" s="16" t="s">
        <v>186</v>
      </c>
      <c r="C176" s="18">
        <v>362677</v>
      </c>
    </row>
    <row r="177" spans="2:3" s="13" customFormat="1">
      <c r="B177" s="14" t="s">
        <v>59</v>
      </c>
      <c r="C177" s="15">
        <v>0</v>
      </c>
    </row>
    <row r="178" spans="2:3">
      <c r="B178" s="19"/>
      <c r="C178" s="18"/>
    </row>
    <row r="179" spans="2:3" s="13" customFormat="1">
      <c r="B179" s="19" t="s">
        <v>187</v>
      </c>
      <c r="C179" s="15">
        <f>SUM(C11:C177)/2</f>
        <v>76000000</v>
      </c>
    </row>
    <row r="181" spans="2:3">
      <c r="B181" s="13" t="s">
        <v>188</v>
      </c>
      <c r="C181" s="15">
        <v>4000000</v>
      </c>
    </row>
    <row r="183" spans="2:3">
      <c r="B183" s="13" t="s">
        <v>60</v>
      </c>
      <c r="C183" s="27">
        <f>C179+C181</f>
        <v>80000000</v>
      </c>
    </row>
    <row r="185" spans="2:3">
      <c r="B185" s="4" t="s">
        <v>190</v>
      </c>
    </row>
    <row r="186" spans="2:3">
      <c r="B186" s="4" t="s">
        <v>61</v>
      </c>
    </row>
    <row r="188" spans="2:3" ht="14">
      <c r="B188" s="20" t="s">
        <v>62</v>
      </c>
    </row>
    <row r="189" spans="2:3" ht="12">
      <c r="B189" s="21" t="s">
        <v>63</v>
      </c>
    </row>
  </sheetData>
  <pageMargins left="0.7" right="0.7" top="0.75" bottom="0.75" header="0.3" footer="0.3"/>
  <pageSetup scale="59" orientation="portrait" horizontalDpi="4294967293" verticalDpi="4294967293"/>
  <rowBreaks count="1" manualBreakCount="1">
    <brk id="9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80"/>
  <sheetViews>
    <sheetView workbookViewId="0">
      <selection activeCell="A3" sqref="A3"/>
    </sheetView>
  </sheetViews>
  <sheetFormatPr baseColWidth="10" defaultColWidth="8.83203125" defaultRowHeight="11" x14ac:dyDescent="0"/>
  <cols>
    <col min="1" max="1" width="18.6640625" style="4" customWidth="1"/>
    <col min="2" max="2" width="35.33203125" style="4" customWidth="1"/>
    <col min="3" max="3" width="27.1640625" style="4" customWidth="1"/>
    <col min="4" max="4" width="18.6640625" style="4" customWidth="1"/>
    <col min="5" max="256" width="8.83203125" style="4"/>
    <col min="257" max="257" width="18.6640625" style="4" customWidth="1"/>
    <col min="258" max="258" width="25.6640625" style="4" customWidth="1"/>
    <col min="259" max="259" width="40.6640625" style="4" customWidth="1"/>
    <col min="260" max="260" width="18.6640625" style="4" customWidth="1"/>
    <col min="261" max="512" width="8.83203125" style="4"/>
    <col min="513" max="513" width="18.6640625" style="4" customWidth="1"/>
    <col min="514" max="514" width="25.6640625" style="4" customWidth="1"/>
    <col min="515" max="515" width="40.6640625" style="4" customWidth="1"/>
    <col min="516" max="516" width="18.6640625" style="4" customWidth="1"/>
    <col min="517" max="768" width="8.83203125" style="4"/>
    <col min="769" max="769" width="18.6640625" style="4" customWidth="1"/>
    <col min="770" max="770" width="25.6640625" style="4" customWidth="1"/>
    <col min="771" max="771" width="40.6640625" style="4" customWidth="1"/>
    <col min="772" max="772" width="18.6640625" style="4" customWidth="1"/>
    <col min="773" max="1024" width="8.83203125" style="4"/>
    <col min="1025" max="1025" width="18.6640625" style="4" customWidth="1"/>
    <col min="1026" max="1026" width="25.6640625" style="4" customWidth="1"/>
    <col min="1027" max="1027" width="40.6640625" style="4" customWidth="1"/>
    <col min="1028" max="1028" width="18.6640625" style="4" customWidth="1"/>
    <col min="1029" max="1280" width="8.83203125" style="4"/>
    <col min="1281" max="1281" width="18.6640625" style="4" customWidth="1"/>
    <col min="1282" max="1282" width="25.6640625" style="4" customWidth="1"/>
    <col min="1283" max="1283" width="40.6640625" style="4" customWidth="1"/>
    <col min="1284" max="1284" width="18.6640625" style="4" customWidth="1"/>
    <col min="1285" max="1536" width="8.83203125" style="4"/>
    <col min="1537" max="1537" width="18.6640625" style="4" customWidth="1"/>
    <col min="1538" max="1538" width="25.6640625" style="4" customWidth="1"/>
    <col min="1539" max="1539" width="40.6640625" style="4" customWidth="1"/>
    <col min="1540" max="1540" width="18.6640625" style="4" customWidth="1"/>
    <col min="1541" max="1792" width="8.83203125" style="4"/>
    <col min="1793" max="1793" width="18.6640625" style="4" customWidth="1"/>
    <col min="1794" max="1794" width="25.6640625" style="4" customWidth="1"/>
    <col min="1795" max="1795" width="40.6640625" style="4" customWidth="1"/>
    <col min="1796" max="1796" width="18.6640625" style="4" customWidth="1"/>
    <col min="1797" max="2048" width="8.83203125" style="4"/>
    <col min="2049" max="2049" width="18.6640625" style="4" customWidth="1"/>
    <col min="2050" max="2050" width="25.6640625" style="4" customWidth="1"/>
    <col min="2051" max="2051" width="40.6640625" style="4" customWidth="1"/>
    <col min="2052" max="2052" width="18.6640625" style="4" customWidth="1"/>
    <col min="2053" max="2304" width="8.83203125" style="4"/>
    <col min="2305" max="2305" width="18.6640625" style="4" customWidth="1"/>
    <col min="2306" max="2306" width="25.6640625" style="4" customWidth="1"/>
    <col min="2307" max="2307" width="40.6640625" style="4" customWidth="1"/>
    <col min="2308" max="2308" width="18.6640625" style="4" customWidth="1"/>
    <col min="2309" max="2560" width="8.83203125" style="4"/>
    <col min="2561" max="2561" width="18.6640625" style="4" customWidth="1"/>
    <col min="2562" max="2562" width="25.6640625" style="4" customWidth="1"/>
    <col min="2563" max="2563" width="40.6640625" style="4" customWidth="1"/>
    <col min="2564" max="2564" width="18.6640625" style="4" customWidth="1"/>
    <col min="2565" max="2816" width="8.83203125" style="4"/>
    <col min="2817" max="2817" width="18.6640625" style="4" customWidth="1"/>
    <col min="2818" max="2818" width="25.6640625" style="4" customWidth="1"/>
    <col min="2819" max="2819" width="40.6640625" style="4" customWidth="1"/>
    <col min="2820" max="2820" width="18.6640625" style="4" customWidth="1"/>
    <col min="2821" max="3072" width="8.83203125" style="4"/>
    <col min="3073" max="3073" width="18.6640625" style="4" customWidth="1"/>
    <col min="3074" max="3074" width="25.6640625" style="4" customWidth="1"/>
    <col min="3075" max="3075" width="40.6640625" style="4" customWidth="1"/>
    <col min="3076" max="3076" width="18.6640625" style="4" customWidth="1"/>
    <col min="3077" max="3328" width="8.83203125" style="4"/>
    <col min="3329" max="3329" width="18.6640625" style="4" customWidth="1"/>
    <col min="3330" max="3330" width="25.6640625" style="4" customWidth="1"/>
    <col min="3331" max="3331" width="40.6640625" style="4" customWidth="1"/>
    <col min="3332" max="3332" width="18.6640625" style="4" customWidth="1"/>
    <col min="3333" max="3584" width="8.83203125" style="4"/>
    <col min="3585" max="3585" width="18.6640625" style="4" customWidth="1"/>
    <col min="3586" max="3586" width="25.6640625" style="4" customWidth="1"/>
    <col min="3587" max="3587" width="40.6640625" style="4" customWidth="1"/>
    <col min="3588" max="3588" width="18.6640625" style="4" customWidth="1"/>
    <col min="3589" max="3840" width="8.83203125" style="4"/>
    <col min="3841" max="3841" width="18.6640625" style="4" customWidth="1"/>
    <col min="3842" max="3842" width="25.6640625" style="4" customWidth="1"/>
    <col min="3843" max="3843" width="40.6640625" style="4" customWidth="1"/>
    <col min="3844" max="3844" width="18.6640625" style="4" customWidth="1"/>
    <col min="3845" max="4096" width="8.83203125" style="4"/>
    <col min="4097" max="4097" width="18.6640625" style="4" customWidth="1"/>
    <col min="4098" max="4098" width="25.6640625" style="4" customWidth="1"/>
    <col min="4099" max="4099" width="40.6640625" style="4" customWidth="1"/>
    <col min="4100" max="4100" width="18.6640625" style="4" customWidth="1"/>
    <col min="4101" max="4352" width="8.83203125" style="4"/>
    <col min="4353" max="4353" width="18.6640625" style="4" customWidth="1"/>
    <col min="4354" max="4354" width="25.6640625" style="4" customWidth="1"/>
    <col min="4355" max="4355" width="40.6640625" style="4" customWidth="1"/>
    <col min="4356" max="4356" width="18.6640625" style="4" customWidth="1"/>
    <col min="4357" max="4608" width="8.83203125" style="4"/>
    <col min="4609" max="4609" width="18.6640625" style="4" customWidth="1"/>
    <col min="4610" max="4610" width="25.6640625" style="4" customWidth="1"/>
    <col min="4611" max="4611" width="40.6640625" style="4" customWidth="1"/>
    <col min="4612" max="4612" width="18.6640625" style="4" customWidth="1"/>
    <col min="4613" max="4864" width="8.83203125" style="4"/>
    <col min="4865" max="4865" width="18.6640625" style="4" customWidth="1"/>
    <col min="4866" max="4866" width="25.6640625" style="4" customWidth="1"/>
    <col min="4867" max="4867" width="40.6640625" style="4" customWidth="1"/>
    <col min="4868" max="4868" width="18.6640625" style="4" customWidth="1"/>
    <col min="4869" max="5120" width="8.83203125" style="4"/>
    <col min="5121" max="5121" width="18.6640625" style="4" customWidth="1"/>
    <col min="5122" max="5122" width="25.6640625" style="4" customWidth="1"/>
    <col min="5123" max="5123" width="40.6640625" style="4" customWidth="1"/>
    <col min="5124" max="5124" width="18.6640625" style="4" customWidth="1"/>
    <col min="5125" max="5376" width="8.83203125" style="4"/>
    <col min="5377" max="5377" width="18.6640625" style="4" customWidth="1"/>
    <col min="5378" max="5378" width="25.6640625" style="4" customWidth="1"/>
    <col min="5379" max="5379" width="40.6640625" style="4" customWidth="1"/>
    <col min="5380" max="5380" width="18.6640625" style="4" customWidth="1"/>
    <col min="5381" max="5632" width="8.83203125" style="4"/>
    <col min="5633" max="5633" width="18.6640625" style="4" customWidth="1"/>
    <col min="5634" max="5634" width="25.6640625" style="4" customWidth="1"/>
    <col min="5635" max="5635" width="40.6640625" style="4" customWidth="1"/>
    <col min="5636" max="5636" width="18.6640625" style="4" customWidth="1"/>
    <col min="5637" max="5888" width="8.83203125" style="4"/>
    <col min="5889" max="5889" width="18.6640625" style="4" customWidth="1"/>
    <col min="5890" max="5890" width="25.6640625" style="4" customWidth="1"/>
    <col min="5891" max="5891" width="40.6640625" style="4" customWidth="1"/>
    <col min="5892" max="5892" width="18.6640625" style="4" customWidth="1"/>
    <col min="5893" max="6144" width="8.83203125" style="4"/>
    <col min="6145" max="6145" width="18.6640625" style="4" customWidth="1"/>
    <col min="6146" max="6146" width="25.6640625" style="4" customWidth="1"/>
    <col min="6147" max="6147" width="40.6640625" style="4" customWidth="1"/>
    <col min="6148" max="6148" width="18.6640625" style="4" customWidth="1"/>
    <col min="6149" max="6400" width="8.83203125" style="4"/>
    <col min="6401" max="6401" width="18.6640625" style="4" customWidth="1"/>
    <col min="6402" max="6402" width="25.6640625" style="4" customWidth="1"/>
    <col min="6403" max="6403" width="40.6640625" style="4" customWidth="1"/>
    <col min="6404" max="6404" width="18.6640625" style="4" customWidth="1"/>
    <col min="6405" max="6656" width="8.83203125" style="4"/>
    <col min="6657" max="6657" width="18.6640625" style="4" customWidth="1"/>
    <col min="6658" max="6658" width="25.6640625" style="4" customWidth="1"/>
    <col min="6659" max="6659" width="40.6640625" style="4" customWidth="1"/>
    <col min="6660" max="6660" width="18.6640625" style="4" customWidth="1"/>
    <col min="6661" max="6912" width="8.83203125" style="4"/>
    <col min="6913" max="6913" width="18.6640625" style="4" customWidth="1"/>
    <col min="6914" max="6914" width="25.6640625" style="4" customWidth="1"/>
    <col min="6915" max="6915" width="40.6640625" style="4" customWidth="1"/>
    <col min="6916" max="6916" width="18.6640625" style="4" customWidth="1"/>
    <col min="6917" max="7168" width="8.83203125" style="4"/>
    <col min="7169" max="7169" width="18.6640625" style="4" customWidth="1"/>
    <col min="7170" max="7170" width="25.6640625" style="4" customWidth="1"/>
    <col min="7171" max="7171" width="40.6640625" style="4" customWidth="1"/>
    <col min="7172" max="7172" width="18.6640625" style="4" customWidth="1"/>
    <col min="7173" max="7424" width="8.83203125" style="4"/>
    <col min="7425" max="7425" width="18.6640625" style="4" customWidth="1"/>
    <col min="7426" max="7426" width="25.6640625" style="4" customWidth="1"/>
    <col min="7427" max="7427" width="40.6640625" style="4" customWidth="1"/>
    <col min="7428" max="7428" width="18.6640625" style="4" customWidth="1"/>
    <col min="7429" max="7680" width="8.83203125" style="4"/>
    <col min="7681" max="7681" width="18.6640625" style="4" customWidth="1"/>
    <col min="7682" max="7682" width="25.6640625" style="4" customWidth="1"/>
    <col min="7683" max="7683" width="40.6640625" style="4" customWidth="1"/>
    <col min="7684" max="7684" width="18.6640625" style="4" customWidth="1"/>
    <col min="7685" max="7936" width="8.83203125" style="4"/>
    <col min="7937" max="7937" width="18.6640625" style="4" customWidth="1"/>
    <col min="7938" max="7938" width="25.6640625" style="4" customWidth="1"/>
    <col min="7939" max="7939" width="40.6640625" style="4" customWidth="1"/>
    <col min="7940" max="7940" width="18.6640625" style="4" customWidth="1"/>
    <col min="7941" max="8192" width="8.83203125" style="4"/>
    <col min="8193" max="8193" width="18.6640625" style="4" customWidth="1"/>
    <col min="8194" max="8194" width="25.6640625" style="4" customWidth="1"/>
    <col min="8195" max="8195" width="40.6640625" style="4" customWidth="1"/>
    <col min="8196" max="8196" width="18.6640625" style="4" customWidth="1"/>
    <col min="8197" max="8448" width="8.83203125" style="4"/>
    <col min="8449" max="8449" width="18.6640625" style="4" customWidth="1"/>
    <col min="8450" max="8450" width="25.6640625" style="4" customWidth="1"/>
    <col min="8451" max="8451" width="40.6640625" style="4" customWidth="1"/>
    <col min="8452" max="8452" width="18.6640625" style="4" customWidth="1"/>
    <col min="8453" max="8704" width="8.83203125" style="4"/>
    <col min="8705" max="8705" width="18.6640625" style="4" customWidth="1"/>
    <col min="8706" max="8706" width="25.6640625" style="4" customWidth="1"/>
    <col min="8707" max="8707" width="40.6640625" style="4" customWidth="1"/>
    <col min="8708" max="8708" width="18.6640625" style="4" customWidth="1"/>
    <col min="8709" max="8960" width="8.83203125" style="4"/>
    <col min="8961" max="8961" width="18.6640625" style="4" customWidth="1"/>
    <col min="8962" max="8962" width="25.6640625" style="4" customWidth="1"/>
    <col min="8963" max="8963" width="40.6640625" style="4" customWidth="1"/>
    <col min="8964" max="8964" width="18.6640625" style="4" customWidth="1"/>
    <col min="8965" max="9216" width="8.83203125" style="4"/>
    <col min="9217" max="9217" width="18.6640625" style="4" customWidth="1"/>
    <col min="9218" max="9218" width="25.6640625" style="4" customWidth="1"/>
    <col min="9219" max="9219" width="40.6640625" style="4" customWidth="1"/>
    <col min="9220" max="9220" width="18.6640625" style="4" customWidth="1"/>
    <col min="9221" max="9472" width="8.83203125" style="4"/>
    <col min="9473" max="9473" width="18.6640625" style="4" customWidth="1"/>
    <col min="9474" max="9474" width="25.6640625" style="4" customWidth="1"/>
    <col min="9475" max="9475" width="40.6640625" style="4" customWidth="1"/>
    <col min="9476" max="9476" width="18.6640625" style="4" customWidth="1"/>
    <col min="9477" max="9728" width="8.83203125" style="4"/>
    <col min="9729" max="9729" width="18.6640625" style="4" customWidth="1"/>
    <col min="9730" max="9730" width="25.6640625" style="4" customWidth="1"/>
    <col min="9731" max="9731" width="40.6640625" style="4" customWidth="1"/>
    <col min="9732" max="9732" width="18.6640625" style="4" customWidth="1"/>
    <col min="9733" max="9984" width="8.83203125" style="4"/>
    <col min="9985" max="9985" width="18.6640625" style="4" customWidth="1"/>
    <col min="9986" max="9986" width="25.6640625" style="4" customWidth="1"/>
    <col min="9987" max="9987" width="40.6640625" style="4" customWidth="1"/>
    <col min="9988" max="9988" width="18.6640625" style="4" customWidth="1"/>
    <col min="9989" max="10240" width="8.83203125" style="4"/>
    <col min="10241" max="10241" width="18.6640625" style="4" customWidth="1"/>
    <col min="10242" max="10242" width="25.6640625" style="4" customWidth="1"/>
    <col min="10243" max="10243" width="40.6640625" style="4" customWidth="1"/>
    <col min="10244" max="10244" width="18.6640625" style="4" customWidth="1"/>
    <col min="10245" max="10496" width="8.83203125" style="4"/>
    <col min="10497" max="10497" width="18.6640625" style="4" customWidth="1"/>
    <col min="10498" max="10498" width="25.6640625" style="4" customWidth="1"/>
    <col min="10499" max="10499" width="40.6640625" style="4" customWidth="1"/>
    <col min="10500" max="10500" width="18.6640625" style="4" customWidth="1"/>
    <col min="10501" max="10752" width="8.83203125" style="4"/>
    <col min="10753" max="10753" width="18.6640625" style="4" customWidth="1"/>
    <col min="10754" max="10754" width="25.6640625" style="4" customWidth="1"/>
    <col min="10755" max="10755" width="40.6640625" style="4" customWidth="1"/>
    <col min="10756" max="10756" width="18.6640625" style="4" customWidth="1"/>
    <col min="10757" max="11008" width="8.83203125" style="4"/>
    <col min="11009" max="11009" width="18.6640625" style="4" customWidth="1"/>
    <col min="11010" max="11010" width="25.6640625" style="4" customWidth="1"/>
    <col min="11011" max="11011" width="40.6640625" style="4" customWidth="1"/>
    <col min="11012" max="11012" width="18.6640625" style="4" customWidth="1"/>
    <col min="11013" max="11264" width="8.83203125" style="4"/>
    <col min="11265" max="11265" width="18.6640625" style="4" customWidth="1"/>
    <col min="11266" max="11266" width="25.6640625" style="4" customWidth="1"/>
    <col min="11267" max="11267" width="40.6640625" style="4" customWidth="1"/>
    <col min="11268" max="11268" width="18.6640625" style="4" customWidth="1"/>
    <col min="11269" max="11520" width="8.83203125" style="4"/>
    <col min="11521" max="11521" width="18.6640625" style="4" customWidth="1"/>
    <col min="11522" max="11522" width="25.6640625" style="4" customWidth="1"/>
    <col min="11523" max="11523" width="40.6640625" style="4" customWidth="1"/>
    <col min="11524" max="11524" width="18.6640625" style="4" customWidth="1"/>
    <col min="11525" max="11776" width="8.83203125" style="4"/>
    <col min="11777" max="11777" width="18.6640625" style="4" customWidth="1"/>
    <col min="11778" max="11778" width="25.6640625" style="4" customWidth="1"/>
    <col min="11779" max="11779" width="40.6640625" style="4" customWidth="1"/>
    <col min="11780" max="11780" width="18.6640625" style="4" customWidth="1"/>
    <col min="11781" max="12032" width="8.83203125" style="4"/>
    <col min="12033" max="12033" width="18.6640625" style="4" customWidth="1"/>
    <col min="12034" max="12034" width="25.6640625" style="4" customWidth="1"/>
    <col min="12035" max="12035" width="40.6640625" style="4" customWidth="1"/>
    <col min="12036" max="12036" width="18.6640625" style="4" customWidth="1"/>
    <col min="12037" max="12288" width="8.83203125" style="4"/>
    <col min="12289" max="12289" width="18.6640625" style="4" customWidth="1"/>
    <col min="12290" max="12290" width="25.6640625" style="4" customWidth="1"/>
    <col min="12291" max="12291" width="40.6640625" style="4" customWidth="1"/>
    <col min="12292" max="12292" width="18.6640625" style="4" customWidth="1"/>
    <col min="12293" max="12544" width="8.83203125" style="4"/>
    <col min="12545" max="12545" width="18.6640625" style="4" customWidth="1"/>
    <col min="12546" max="12546" width="25.6640625" style="4" customWidth="1"/>
    <col min="12547" max="12547" width="40.6640625" style="4" customWidth="1"/>
    <col min="12548" max="12548" width="18.6640625" style="4" customWidth="1"/>
    <col min="12549" max="12800" width="8.83203125" style="4"/>
    <col min="12801" max="12801" width="18.6640625" style="4" customWidth="1"/>
    <col min="12802" max="12802" width="25.6640625" style="4" customWidth="1"/>
    <col min="12803" max="12803" width="40.6640625" style="4" customWidth="1"/>
    <col min="12804" max="12804" width="18.6640625" style="4" customWidth="1"/>
    <col min="12805" max="13056" width="8.83203125" style="4"/>
    <col min="13057" max="13057" width="18.6640625" style="4" customWidth="1"/>
    <col min="13058" max="13058" width="25.6640625" style="4" customWidth="1"/>
    <col min="13059" max="13059" width="40.6640625" style="4" customWidth="1"/>
    <col min="13060" max="13060" width="18.6640625" style="4" customWidth="1"/>
    <col min="13061" max="13312" width="8.83203125" style="4"/>
    <col min="13313" max="13313" width="18.6640625" style="4" customWidth="1"/>
    <col min="13314" max="13314" width="25.6640625" style="4" customWidth="1"/>
    <col min="13315" max="13315" width="40.6640625" style="4" customWidth="1"/>
    <col min="13316" max="13316" width="18.6640625" style="4" customWidth="1"/>
    <col min="13317" max="13568" width="8.83203125" style="4"/>
    <col min="13569" max="13569" width="18.6640625" style="4" customWidth="1"/>
    <col min="13570" max="13570" width="25.6640625" style="4" customWidth="1"/>
    <col min="13571" max="13571" width="40.6640625" style="4" customWidth="1"/>
    <col min="13572" max="13572" width="18.6640625" style="4" customWidth="1"/>
    <col min="13573" max="13824" width="8.83203125" style="4"/>
    <col min="13825" max="13825" width="18.6640625" style="4" customWidth="1"/>
    <col min="13826" max="13826" width="25.6640625" style="4" customWidth="1"/>
    <col min="13827" max="13827" width="40.6640625" style="4" customWidth="1"/>
    <col min="13828" max="13828" width="18.6640625" style="4" customWidth="1"/>
    <col min="13829" max="14080" width="8.83203125" style="4"/>
    <col min="14081" max="14081" width="18.6640625" style="4" customWidth="1"/>
    <col min="14082" max="14082" width="25.6640625" style="4" customWidth="1"/>
    <col min="14083" max="14083" width="40.6640625" style="4" customWidth="1"/>
    <col min="14084" max="14084" width="18.6640625" style="4" customWidth="1"/>
    <col min="14085" max="14336" width="8.83203125" style="4"/>
    <col min="14337" max="14337" width="18.6640625" style="4" customWidth="1"/>
    <col min="14338" max="14338" width="25.6640625" style="4" customWidth="1"/>
    <col min="14339" max="14339" width="40.6640625" style="4" customWidth="1"/>
    <col min="14340" max="14340" width="18.6640625" style="4" customWidth="1"/>
    <col min="14341" max="14592" width="8.83203125" style="4"/>
    <col min="14593" max="14593" width="18.6640625" style="4" customWidth="1"/>
    <col min="14594" max="14594" width="25.6640625" style="4" customWidth="1"/>
    <col min="14595" max="14595" width="40.6640625" style="4" customWidth="1"/>
    <col min="14596" max="14596" width="18.6640625" style="4" customWidth="1"/>
    <col min="14597" max="14848" width="8.83203125" style="4"/>
    <col min="14849" max="14849" width="18.6640625" style="4" customWidth="1"/>
    <col min="14850" max="14850" width="25.6640625" style="4" customWidth="1"/>
    <col min="14851" max="14851" width="40.6640625" style="4" customWidth="1"/>
    <col min="14852" max="14852" width="18.6640625" style="4" customWidth="1"/>
    <col min="14853" max="15104" width="8.83203125" style="4"/>
    <col min="15105" max="15105" width="18.6640625" style="4" customWidth="1"/>
    <col min="15106" max="15106" width="25.6640625" style="4" customWidth="1"/>
    <col min="15107" max="15107" width="40.6640625" style="4" customWidth="1"/>
    <col min="15108" max="15108" width="18.6640625" style="4" customWidth="1"/>
    <col min="15109" max="15360" width="8.83203125" style="4"/>
    <col min="15361" max="15361" width="18.6640625" style="4" customWidth="1"/>
    <col min="15362" max="15362" width="25.6640625" style="4" customWidth="1"/>
    <col min="15363" max="15363" width="40.6640625" style="4" customWidth="1"/>
    <col min="15364" max="15364" width="18.6640625" style="4" customWidth="1"/>
    <col min="15365" max="15616" width="8.83203125" style="4"/>
    <col min="15617" max="15617" width="18.6640625" style="4" customWidth="1"/>
    <col min="15618" max="15618" width="25.6640625" style="4" customWidth="1"/>
    <col min="15619" max="15619" width="40.6640625" style="4" customWidth="1"/>
    <col min="15620" max="15620" width="18.6640625" style="4" customWidth="1"/>
    <col min="15621" max="15872" width="8.83203125" style="4"/>
    <col min="15873" max="15873" width="18.6640625" style="4" customWidth="1"/>
    <col min="15874" max="15874" width="25.6640625" style="4" customWidth="1"/>
    <col min="15875" max="15875" width="40.6640625" style="4" customWidth="1"/>
    <col min="15876" max="15876" width="18.6640625" style="4" customWidth="1"/>
    <col min="15877" max="16128" width="8.83203125" style="4"/>
    <col min="16129" max="16129" width="18.6640625" style="4" customWidth="1"/>
    <col min="16130" max="16130" width="25.6640625" style="4" customWidth="1"/>
    <col min="16131" max="16131" width="40.6640625" style="4" customWidth="1"/>
    <col min="16132" max="16132" width="18.6640625" style="4" customWidth="1"/>
    <col min="16133" max="16384" width="8.83203125" style="4"/>
  </cols>
  <sheetData>
    <row r="1" spans="1:4">
      <c r="A1" s="1" t="s">
        <v>0</v>
      </c>
      <c r="B1" s="2" t="s">
        <v>1</v>
      </c>
      <c r="C1" s="2"/>
      <c r="D1" s="3">
        <f>'TA (By Operator)'!D1</f>
        <v>42339</v>
      </c>
    </row>
    <row r="2" spans="1:4">
      <c r="A2" s="1" t="s">
        <v>2</v>
      </c>
      <c r="B2" s="2" t="s">
        <v>3</v>
      </c>
      <c r="C2" s="2"/>
      <c r="D2" s="5"/>
    </row>
    <row r="3" spans="1:4">
      <c r="A3" s="6"/>
    </row>
    <row r="4" spans="1:4">
      <c r="A4" s="6"/>
      <c r="B4" s="2" t="s">
        <v>193</v>
      </c>
      <c r="C4" s="2"/>
      <c r="D4" s="7"/>
    </row>
    <row r="5" spans="1:4">
      <c r="A5" s="6"/>
      <c r="B5" s="2" t="s">
        <v>194</v>
      </c>
      <c r="C5" s="2"/>
      <c r="D5" s="7"/>
    </row>
    <row r="6" spans="1:4">
      <c r="A6" s="6"/>
      <c r="B6" s="2" t="s">
        <v>196</v>
      </c>
      <c r="C6" s="2"/>
      <c r="D6" s="7"/>
    </row>
    <row r="7" spans="1:4" s="30" customFormat="1">
      <c r="A7" s="29"/>
      <c r="B7" s="32" t="s">
        <v>189</v>
      </c>
      <c r="C7" s="28"/>
      <c r="D7" s="31"/>
    </row>
    <row r="8" spans="1:4">
      <c r="A8" s="22"/>
      <c r="B8" s="2" t="s">
        <v>64</v>
      </c>
      <c r="C8" s="2"/>
    </row>
    <row r="9" spans="1:4">
      <c r="A9" s="22"/>
      <c r="B9" s="2"/>
      <c r="C9" s="2"/>
    </row>
    <row r="10" spans="1:4">
      <c r="A10" s="22"/>
      <c r="C10" s="23" t="s">
        <v>65</v>
      </c>
    </row>
    <row r="11" spans="1:4">
      <c r="A11" s="8"/>
      <c r="C11" s="23" t="s">
        <v>6</v>
      </c>
    </row>
    <row r="12" spans="1:4">
      <c r="B12" s="10" t="s">
        <v>66</v>
      </c>
      <c r="C12" s="23" t="s">
        <v>67</v>
      </c>
    </row>
    <row r="13" spans="1:4">
      <c r="B13" s="12"/>
      <c r="C13" s="12"/>
    </row>
    <row r="14" spans="1:4" s="13" customFormat="1">
      <c r="B14" s="14" t="s">
        <v>7</v>
      </c>
      <c r="C14" s="24">
        <v>154879</v>
      </c>
    </row>
    <row r="15" spans="1:4" s="13" customFormat="1">
      <c r="B15" s="14" t="s">
        <v>8</v>
      </c>
      <c r="C15" s="17">
        <v>18617374</v>
      </c>
    </row>
    <row r="16" spans="1:4" s="13" customFormat="1">
      <c r="B16" s="14" t="s">
        <v>9</v>
      </c>
      <c r="C16" s="17">
        <v>0</v>
      </c>
    </row>
    <row r="17" spans="2:3" s="13" customFormat="1">
      <c r="B17" s="14" t="s">
        <v>10</v>
      </c>
      <c r="C17" s="17">
        <v>100000</v>
      </c>
    </row>
    <row r="18" spans="2:3" s="13" customFormat="1">
      <c r="B18" s="14" t="s">
        <v>11</v>
      </c>
      <c r="C18" s="17">
        <v>2473574</v>
      </c>
    </row>
    <row r="19" spans="2:3" s="13" customFormat="1">
      <c r="B19" s="14" t="s">
        <v>12</v>
      </c>
      <c r="C19" s="24">
        <v>0</v>
      </c>
    </row>
    <row r="20" spans="2:3" s="13" customFormat="1">
      <c r="B20" s="14" t="s">
        <v>13</v>
      </c>
      <c r="C20" s="24">
        <v>212374</v>
      </c>
    </row>
    <row r="21" spans="2:3" s="13" customFormat="1">
      <c r="B21" s="14" t="s">
        <v>14</v>
      </c>
      <c r="C21" s="24">
        <v>100000</v>
      </c>
    </row>
    <row r="22" spans="2:3" s="13" customFormat="1">
      <c r="B22" s="14" t="s">
        <v>15</v>
      </c>
      <c r="C22" s="24">
        <v>0</v>
      </c>
    </row>
    <row r="23" spans="2:3" s="13" customFormat="1">
      <c r="B23" s="14" t="s">
        <v>16</v>
      </c>
      <c r="C23" s="24">
        <v>152107</v>
      </c>
    </row>
    <row r="24" spans="2:3" s="13" customFormat="1">
      <c r="B24" s="14" t="s">
        <v>17</v>
      </c>
      <c r="C24" s="24">
        <v>257381</v>
      </c>
    </row>
    <row r="25" spans="2:3" s="13" customFormat="1">
      <c r="B25" s="14" t="s">
        <v>18</v>
      </c>
      <c r="C25" s="24">
        <v>100000</v>
      </c>
    </row>
    <row r="26" spans="2:3" s="13" customFormat="1">
      <c r="B26" s="14" t="s">
        <v>19</v>
      </c>
      <c r="C26" s="24">
        <v>0</v>
      </c>
    </row>
    <row r="27" spans="2:3" s="13" customFormat="1">
      <c r="B27" s="14" t="s">
        <v>20</v>
      </c>
      <c r="C27" s="24">
        <v>1119164</v>
      </c>
    </row>
    <row r="28" spans="2:3" s="13" customFormat="1">
      <c r="B28" s="14" t="s">
        <v>21</v>
      </c>
      <c r="C28" s="24">
        <v>0</v>
      </c>
    </row>
    <row r="29" spans="2:3" s="13" customFormat="1">
      <c r="B29" s="14" t="s">
        <v>22</v>
      </c>
      <c r="C29" s="24">
        <v>0</v>
      </c>
    </row>
    <row r="30" spans="2:3" s="13" customFormat="1">
      <c r="B30" s="14" t="s">
        <v>23</v>
      </c>
      <c r="C30" s="24">
        <v>0</v>
      </c>
    </row>
    <row r="31" spans="2:3" s="13" customFormat="1">
      <c r="B31" s="14" t="s">
        <v>24</v>
      </c>
      <c r="C31" s="24">
        <v>425140</v>
      </c>
    </row>
    <row r="32" spans="2:3" s="13" customFormat="1">
      <c r="B32" s="14" t="s">
        <v>25</v>
      </c>
      <c r="C32" s="24">
        <v>3071768</v>
      </c>
    </row>
    <row r="33" spans="2:3" s="13" customFormat="1">
      <c r="B33" s="14" t="s">
        <v>26</v>
      </c>
      <c r="C33" s="24">
        <v>925732</v>
      </c>
    </row>
    <row r="34" spans="2:3" s="13" customFormat="1">
      <c r="B34" s="14" t="s">
        <v>27</v>
      </c>
      <c r="C34" s="24">
        <v>100000</v>
      </c>
    </row>
    <row r="35" spans="2:3" s="13" customFormat="1">
      <c r="B35" s="14" t="s">
        <v>28</v>
      </c>
      <c r="C35" s="24">
        <v>1568823</v>
      </c>
    </row>
    <row r="36" spans="2:3" s="13" customFormat="1">
      <c r="B36" s="14" t="s">
        <v>29</v>
      </c>
      <c r="C36" s="24">
        <v>1317412</v>
      </c>
    </row>
    <row r="37" spans="2:3" s="13" customFormat="1">
      <c r="B37" s="14" t="s">
        <v>30</v>
      </c>
      <c r="C37" s="24">
        <v>159024</v>
      </c>
    </row>
    <row r="38" spans="2:3" s="13" customFormat="1">
      <c r="B38" s="14" t="s">
        <v>31</v>
      </c>
      <c r="C38" s="24">
        <v>100000</v>
      </c>
    </row>
    <row r="39" spans="2:3" s="13" customFormat="1">
      <c r="B39" s="14" t="s">
        <v>32</v>
      </c>
      <c r="C39" s="24">
        <v>100000</v>
      </c>
    </row>
    <row r="40" spans="2:3" s="13" customFormat="1">
      <c r="B40" s="14" t="s">
        <v>33</v>
      </c>
      <c r="C40" s="24">
        <v>100000</v>
      </c>
    </row>
    <row r="41" spans="2:3" s="13" customFormat="1">
      <c r="B41" s="14" t="s">
        <v>34</v>
      </c>
      <c r="C41" s="24">
        <v>0</v>
      </c>
    </row>
    <row r="42" spans="2:3" s="13" customFormat="1">
      <c r="B42" s="14" t="s">
        <v>35</v>
      </c>
      <c r="C42" s="24">
        <v>0</v>
      </c>
    </row>
    <row r="43" spans="2:3" s="13" customFormat="1">
      <c r="B43" s="14" t="s">
        <v>36</v>
      </c>
      <c r="C43" s="24">
        <v>0</v>
      </c>
    </row>
    <row r="44" spans="2:3" s="13" customFormat="1">
      <c r="B44" s="14" t="s">
        <v>37</v>
      </c>
      <c r="C44" s="24">
        <v>3222612</v>
      </c>
    </row>
    <row r="45" spans="2:3" s="13" customFormat="1">
      <c r="B45" s="14" t="s">
        <v>38</v>
      </c>
      <c r="C45" s="24">
        <v>0</v>
      </c>
    </row>
    <row r="46" spans="2:3" s="13" customFormat="1">
      <c r="B46" s="14" t="s">
        <v>39</v>
      </c>
      <c r="C46" s="24">
        <v>7599234</v>
      </c>
    </row>
    <row r="47" spans="2:3" s="13" customFormat="1">
      <c r="B47" s="14" t="s">
        <v>40</v>
      </c>
      <c r="C47" s="24">
        <v>1769064</v>
      </c>
    </row>
    <row r="48" spans="2:3" s="13" customFormat="1">
      <c r="B48" s="14" t="s">
        <v>41</v>
      </c>
      <c r="C48" s="24">
        <v>0</v>
      </c>
    </row>
    <row r="49" spans="2:3" s="13" customFormat="1">
      <c r="B49" s="14" t="s">
        <v>42</v>
      </c>
      <c r="C49" s="24">
        <v>1050092</v>
      </c>
    </row>
    <row r="50" spans="2:3" s="13" customFormat="1">
      <c r="B50" s="14" t="s">
        <v>43</v>
      </c>
      <c r="C50" s="24">
        <v>100000</v>
      </c>
    </row>
    <row r="51" spans="2:3" s="13" customFormat="1">
      <c r="B51" s="14" t="s">
        <v>44</v>
      </c>
      <c r="C51" s="24">
        <v>561751</v>
      </c>
    </row>
    <row r="52" spans="2:3" s="13" customFormat="1">
      <c r="B52" s="14" t="s">
        <v>45</v>
      </c>
      <c r="C52" s="24">
        <v>104346</v>
      </c>
    </row>
    <row r="53" spans="2:3" s="13" customFormat="1">
      <c r="B53" s="14" t="s">
        <v>46</v>
      </c>
      <c r="C53" s="24">
        <v>763369</v>
      </c>
    </row>
    <row r="54" spans="2:3" s="13" customFormat="1">
      <c r="B54" s="14" t="s">
        <v>47</v>
      </c>
      <c r="C54" s="24">
        <v>198070</v>
      </c>
    </row>
    <row r="55" spans="2:3" s="13" customFormat="1">
      <c r="B55" s="14" t="s">
        <v>48</v>
      </c>
      <c r="C55" s="24">
        <v>185877</v>
      </c>
    </row>
    <row r="56" spans="2:3" s="13" customFormat="1">
      <c r="B56" s="14" t="s">
        <v>49</v>
      </c>
      <c r="C56" s="24">
        <v>0</v>
      </c>
    </row>
    <row r="57" spans="2:3" s="13" customFormat="1">
      <c r="B57" s="14" t="s">
        <v>50</v>
      </c>
      <c r="C57" s="24">
        <v>107729</v>
      </c>
    </row>
    <row r="58" spans="2:3" s="13" customFormat="1">
      <c r="B58" s="14" t="s">
        <v>51</v>
      </c>
      <c r="C58" s="24">
        <v>6820619</v>
      </c>
    </row>
    <row r="59" spans="2:3" s="13" customFormat="1">
      <c r="B59" s="14" t="s">
        <v>52</v>
      </c>
      <c r="C59" s="24">
        <v>100000</v>
      </c>
    </row>
    <row r="60" spans="2:3" s="13" customFormat="1">
      <c r="B60" s="14" t="s">
        <v>53</v>
      </c>
      <c r="C60" s="24">
        <v>1711015</v>
      </c>
    </row>
    <row r="61" spans="2:3" s="13" customFormat="1">
      <c r="B61" s="14" t="s">
        <v>54</v>
      </c>
      <c r="C61" s="24">
        <v>645249</v>
      </c>
    </row>
    <row r="62" spans="2:3" s="13" customFormat="1">
      <c r="B62" s="14" t="s">
        <v>55</v>
      </c>
      <c r="C62" s="24">
        <v>1456236</v>
      </c>
    </row>
    <row r="63" spans="2:3" s="13" customFormat="1">
      <c r="B63" s="14" t="s">
        <v>56</v>
      </c>
      <c r="C63" s="24">
        <v>17965202</v>
      </c>
    </row>
    <row r="64" spans="2:3" s="13" customFormat="1">
      <c r="B64" s="14" t="s">
        <v>57</v>
      </c>
      <c r="C64" s="24">
        <v>100000</v>
      </c>
    </row>
    <row r="65" spans="2:3" s="13" customFormat="1">
      <c r="B65" s="14" t="s">
        <v>58</v>
      </c>
      <c r="C65" s="24">
        <v>384783</v>
      </c>
    </row>
    <row r="66" spans="2:3" s="13" customFormat="1">
      <c r="B66" s="14" t="s">
        <v>59</v>
      </c>
      <c r="C66" s="24">
        <v>0</v>
      </c>
    </row>
    <row r="67" spans="2:3">
      <c r="B67" s="19"/>
      <c r="C67" s="17"/>
    </row>
    <row r="68" spans="2:3" s="13" customFormat="1">
      <c r="B68" s="19" t="s">
        <v>187</v>
      </c>
      <c r="C68" s="25">
        <f>SUM(C14:C66)</f>
        <v>76000000</v>
      </c>
    </row>
    <row r="70" spans="2:3">
      <c r="B70" s="13" t="s">
        <v>188</v>
      </c>
      <c r="C70" s="25">
        <v>4000000</v>
      </c>
    </row>
    <row r="71" spans="2:3">
      <c r="C71" s="25"/>
    </row>
    <row r="72" spans="2:3">
      <c r="B72" s="13" t="s">
        <v>60</v>
      </c>
      <c r="C72" s="25">
        <f>C68+C70</f>
        <v>80000000</v>
      </c>
    </row>
    <row r="73" spans="2:3">
      <c r="B73" s="13"/>
    </row>
    <row r="74" spans="2:3">
      <c r="B74" s="4" t="s">
        <v>68</v>
      </c>
    </row>
    <row r="75" spans="2:3">
      <c r="B75" s="4" t="s">
        <v>191</v>
      </c>
    </row>
    <row r="76" spans="2:3">
      <c r="B76" s="4" t="s">
        <v>69</v>
      </c>
    </row>
    <row r="78" spans="2:3" ht="14">
      <c r="B78" s="20" t="s">
        <v>70</v>
      </c>
    </row>
    <row r="79" spans="2:3" ht="12">
      <c r="B79" s="21" t="s">
        <v>71</v>
      </c>
    </row>
    <row r="80" spans="2:3">
      <c r="B80" s="26" t="s">
        <v>72</v>
      </c>
    </row>
  </sheetData>
  <pageMargins left="0.7" right="0.7" top="0.75" bottom="0.75" header="0.3" footer="0.3"/>
  <pageSetup scale="73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 (By Operator)</vt:lpstr>
      <vt:lpstr>TA (Totals by State)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Frankel, Steven (FHWA)</dc:creator>
  <cp:lastModifiedBy>Jeffrey Davis</cp:lastModifiedBy>
  <cp:lastPrinted>2015-07-22T11:30:32Z</cp:lastPrinted>
  <dcterms:created xsi:type="dcterms:W3CDTF">2015-06-25T13:34:46Z</dcterms:created>
  <dcterms:modified xsi:type="dcterms:W3CDTF">2015-12-03T16:09:36Z</dcterms:modified>
</cp:coreProperties>
</file>